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0C8443B6-E428-4AB4-B74F-0C028DB31F52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I " sheetId="1" r:id="rId1"/>
    <sheet name="II" sheetId="2" r:id="rId2"/>
    <sheet name="III" sheetId="3" r:id="rId3"/>
    <sheet name="IV" sheetId="4" r:id="rId4"/>
    <sheet name="V " sheetId="5" r:id="rId5"/>
    <sheet name="VI" sheetId="6" r:id="rId6"/>
    <sheet name="VII" sheetId="7" r:id="rId7"/>
  </sheets>
  <externalReferences>
    <externalReference r:id="rId8"/>
    <externalReference r:id="rId9"/>
  </externalReferences>
  <definedNames>
    <definedName name="_xlnm.Print_Area" localSheetId="0">'I '!$A$1:$Q$27</definedName>
    <definedName name="_xlnm.Print_Area" localSheetId="1">II!$A$1:$F$10</definedName>
    <definedName name="_xlnm.Print_Area" localSheetId="2">III!$A$1:$F$9</definedName>
    <definedName name="_xlnm.Print_Area" localSheetId="3">IV!$A$1:$K$281</definedName>
    <definedName name="_xlnm.Print_Area" localSheetId="4">'V '!$A$1:$F$21</definedName>
    <definedName name="_xlnm.Print_Area" localSheetId="6">VII!$A$1:$F$20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8" i="4" l="1"/>
  <c r="E158" i="4"/>
  <c r="F152" i="4"/>
  <c r="E152" i="4"/>
  <c r="F140" i="4"/>
  <c r="F148" i="4"/>
  <c r="D148" i="4"/>
  <c r="F147" i="4"/>
  <c r="D147" i="4"/>
  <c r="F146" i="4"/>
  <c r="D146" i="4"/>
  <c r="F145" i="4"/>
  <c r="D145" i="4"/>
  <c r="F144" i="4"/>
  <c r="D144" i="4"/>
  <c r="F143" i="4"/>
  <c r="D143" i="4"/>
  <c r="F142" i="4"/>
  <c r="D142" i="4"/>
  <c r="F141" i="4"/>
  <c r="E140" i="4"/>
  <c r="D141" i="4" s="1"/>
  <c r="D136" i="4"/>
  <c r="E137" i="4"/>
  <c r="F137" i="4" s="1"/>
  <c r="D130" i="4"/>
  <c r="E134" i="4" l="1"/>
  <c r="F134" i="4" s="1"/>
  <c r="E130" i="4"/>
  <c r="F130" i="4" s="1"/>
  <c r="F112" i="4"/>
  <c r="F107" i="4"/>
  <c r="F105" i="4"/>
  <c r="K58" i="4" l="1"/>
  <c r="H56" i="4"/>
  <c r="I56" i="4"/>
  <c r="G56" i="4"/>
  <c r="D114" i="4" l="1"/>
  <c r="D115" i="4"/>
  <c r="D116" i="4"/>
  <c r="D117" i="4"/>
  <c r="D118" i="4"/>
  <c r="D119" i="4"/>
  <c r="D120" i="4"/>
  <c r="D121" i="4"/>
  <c r="D122" i="4"/>
  <c r="F188" i="4" l="1"/>
  <c r="D188" i="4"/>
  <c r="F187" i="4"/>
  <c r="D187" i="4"/>
  <c r="F186" i="4"/>
  <c r="D186" i="4"/>
  <c r="F185" i="4"/>
  <c r="D185" i="4"/>
  <c r="F184" i="4"/>
  <c r="D184" i="4"/>
  <c r="F183" i="4"/>
  <c r="D183" i="4"/>
  <c r="F182" i="4"/>
  <c r="D182" i="4"/>
  <c r="F181" i="4"/>
  <c r="D181" i="4"/>
  <c r="F180" i="4"/>
  <c r="D180" i="4"/>
  <c r="F179" i="4"/>
  <c r="D179" i="4"/>
  <c r="F178" i="4"/>
  <c r="D178" i="4"/>
  <c r="F177" i="4"/>
  <c r="D177" i="4"/>
  <c r="F176" i="4"/>
  <c r="D176" i="4"/>
  <c r="F175" i="4"/>
  <c r="D175" i="4"/>
  <c r="F174" i="4"/>
  <c r="D174" i="4"/>
  <c r="F173" i="4"/>
  <c r="D173" i="4"/>
  <c r="F172" i="4"/>
  <c r="D172" i="4"/>
  <c r="F171" i="4"/>
  <c r="D171" i="4"/>
  <c r="F170" i="4"/>
  <c r="D170" i="4"/>
  <c r="F169" i="4"/>
  <c r="D169" i="4"/>
  <c r="F168" i="4"/>
  <c r="D168" i="4"/>
  <c r="F167" i="4"/>
  <c r="D167" i="4"/>
  <c r="F166" i="4"/>
  <c r="D166" i="4"/>
  <c r="F165" i="4"/>
  <c r="D165" i="4"/>
  <c r="F164" i="4"/>
  <c r="D164" i="4"/>
  <c r="F163" i="4"/>
  <c r="E162" i="4"/>
  <c r="E112" i="4"/>
  <c r="F108" i="4"/>
  <c r="D108" i="4"/>
  <c r="F106" i="4"/>
  <c r="D106" i="4"/>
  <c r="D105" i="4"/>
  <c r="F104" i="4"/>
  <c r="D104" i="4"/>
  <c r="F103" i="4"/>
  <c r="D103" i="4"/>
  <c r="F102" i="4"/>
  <c r="D113" i="4" l="1"/>
  <c r="F162" i="4"/>
  <c r="D163" i="4"/>
  <c r="D102" i="4"/>
  <c r="I58" i="4" l="1"/>
  <c r="H58" i="4"/>
  <c r="G58" i="4"/>
  <c r="F272" i="4" l="1"/>
  <c r="F270" i="4"/>
  <c r="D270" i="4"/>
  <c r="E211" i="4"/>
  <c r="F211" i="4" s="1"/>
  <c r="D211" i="4"/>
  <c r="E206" i="4"/>
  <c r="E208" i="4" s="1"/>
  <c r="D206" i="4"/>
  <c r="F206" i="4" s="1"/>
  <c r="F208" i="4" s="1"/>
  <c r="F203" i="4"/>
  <c r="F201" i="4"/>
  <c r="D201" i="4"/>
  <c r="E87" i="4"/>
  <c r="H81" i="4"/>
  <c r="F81" i="4"/>
  <c r="E81" i="4"/>
  <c r="C81" i="4"/>
  <c r="I80" i="4"/>
  <c r="G80" i="4"/>
  <c r="D80" i="4"/>
  <c r="I79" i="4"/>
  <c r="G79" i="4"/>
  <c r="D79" i="4"/>
  <c r="I78" i="4"/>
  <c r="G78" i="4"/>
  <c r="D78" i="4"/>
  <c r="I77" i="4"/>
  <c r="G77" i="4"/>
  <c r="D77" i="4"/>
  <c r="I76" i="4"/>
  <c r="G76" i="4"/>
  <c r="D76" i="4"/>
  <c r="I75" i="4"/>
  <c r="G75" i="4"/>
  <c r="D75" i="4"/>
  <c r="I74" i="4"/>
  <c r="G74" i="4"/>
  <c r="D74" i="4"/>
  <c r="I73" i="4"/>
  <c r="G73" i="4"/>
  <c r="D73" i="4"/>
  <c r="I72" i="4"/>
  <c r="G72" i="4"/>
  <c r="D72" i="4"/>
  <c r="I71" i="4"/>
  <c r="G71" i="4"/>
  <c r="D71" i="4"/>
  <c r="I70" i="4"/>
  <c r="G70" i="4"/>
  <c r="D70" i="4"/>
  <c r="I69" i="4"/>
  <c r="G69" i="4"/>
  <c r="D69" i="4"/>
  <c r="I68" i="4"/>
  <c r="G68" i="4"/>
  <c r="D68" i="4"/>
  <c r="I67" i="4"/>
  <c r="G67" i="4"/>
  <c r="D67" i="4"/>
  <c r="E56" i="4"/>
  <c r="F56" i="4" s="1"/>
  <c r="C56" i="4"/>
  <c r="D23" i="4"/>
  <c r="F22" i="4"/>
  <c r="E22" i="4"/>
  <c r="C22" i="4"/>
  <c r="J19" i="4"/>
  <c r="H15" i="4"/>
  <c r="H23" i="4" s="1"/>
  <c r="H60" i="4" s="1"/>
  <c r="G15" i="4"/>
  <c r="G23" i="4" s="1"/>
  <c r="G60" i="4" s="1"/>
  <c r="F15" i="4"/>
  <c r="E15" i="4"/>
  <c r="C15" i="4"/>
  <c r="J12" i="4"/>
  <c r="J11" i="4"/>
  <c r="I10" i="4"/>
  <c r="I15" i="4" s="1"/>
  <c r="E88" i="4" l="1"/>
  <c r="E89" i="4" s="1"/>
  <c r="F89" i="4" s="1"/>
  <c r="F23" i="4"/>
  <c r="E58" i="4"/>
  <c r="F58" i="4" s="1"/>
  <c r="C23" i="4"/>
  <c r="J10" i="4"/>
  <c r="E23" i="4"/>
  <c r="I81" i="4"/>
  <c r="C58" i="4"/>
  <c r="C60" i="4" s="1"/>
  <c r="D81" i="4"/>
  <c r="G81" i="4"/>
  <c r="J15" i="4"/>
  <c r="I23" i="4"/>
  <c r="I60" i="4" s="1"/>
  <c r="D56" i="4"/>
  <c r="D58" i="4" l="1"/>
  <c r="J23" i="4"/>
  <c r="E60" i="4"/>
  <c r="F60" i="4" l="1"/>
  <c r="D60" i="4"/>
  <c r="I37" i="6" l="1"/>
  <c r="I39" i="6" s="1"/>
</calcChain>
</file>

<file path=xl/sharedStrings.xml><?xml version="1.0" encoding="utf-8"?>
<sst xmlns="http://schemas.openxmlformats.org/spreadsheetml/2006/main" count="977" uniqueCount="458">
  <si>
    <t>Form No. MGT-9</t>
  </si>
  <si>
    <t>[Pursuant to section 92(3) of the Companies Act, 2013 and rule 12(1) of the Companies (Management and Administration) Rules, 2014]</t>
  </si>
  <si>
    <t xml:space="preserve">I.    REGISTRATION AND OTHER DETAILS </t>
  </si>
  <si>
    <t>(I)</t>
  </si>
  <si>
    <t>(II)</t>
  </si>
  <si>
    <t>(III)</t>
  </si>
  <si>
    <t>(IV)</t>
  </si>
  <si>
    <t>(V)</t>
  </si>
  <si>
    <t>(VI)</t>
  </si>
  <si>
    <t>(VII)</t>
  </si>
  <si>
    <t>CIN NO.</t>
  </si>
  <si>
    <t xml:space="preserve">Registration Date </t>
  </si>
  <si>
    <t xml:space="preserve">Name of the Company </t>
  </si>
  <si>
    <t xml:space="preserve">Category/ Sub Category of the Company </t>
  </si>
  <si>
    <t>Address of the Registered Office and Contact Details</t>
  </si>
  <si>
    <t xml:space="preserve">Whether Listed Company </t>
  </si>
  <si>
    <t xml:space="preserve">Name, Address and Contact details of Registrar and Transfer Agent, if any </t>
  </si>
  <si>
    <t>PRINCIPAL BUSINESS ACTIVITIES OF THE COMPANY</t>
  </si>
  <si>
    <t>II.</t>
  </si>
  <si>
    <t xml:space="preserve">S.No. </t>
  </si>
  <si>
    <t xml:space="preserve">Name and Description of main products/services </t>
  </si>
  <si>
    <t xml:space="preserve">% to total turnover of the company </t>
  </si>
  <si>
    <t xml:space="preserve">All the business activities contributing 10% or more of the total turnover of the company shall be stated:- </t>
  </si>
  <si>
    <t xml:space="preserve">III </t>
  </si>
  <si>
    <t>SHARE HOLDING PATTERN (Equity Share Capital Breakup as percentage of Total Equity)</t>
  </si>
  <si>
    <t>IV</t>
  </si>
  <si>
    <t>Category-wise Share Holding</t>
  </si>
  <si>
    <t xml:space="preserve">Category of Shareholders </t>
  </si>
  <si>
    <t>C. Shares held by Custodian for GDRs &amp; ADRs</t>
  </si>
  <si>
    <t xml:space="preserve">Grand Total A+B+C </t>
  </si>
  <si>
    <t xml:space="preserve">(II) </t>
  </si>
  <si>
    <t xml:space="preserve">Shareholding of Promoters </t>
  </si>
  <si>
    <t xml:space="preserve">I) </t>
  </si>
  <si>
    <t xml:space="preserve">Shareholders Name </t>
  </si>
  <si>
    <t xml:space="preserve">No. of Shares </t>
  </si>
  <si>
    <t xml:space="preserve">%of Total shares of the company </t>
  </si>
  <si>
    <t xml:space="preserve">% of shares pledged/encumbered to total shares </t>
  </si>
  <si>
    <t xml:space="preserve">% of change in shareholding during the year </t>
  </si>
  <si>
    <t xml:space="preserve">(III) </t>
  </si>
  <si>
    <t>Change in Promoters' Shareholding  (please specify, if there is no change)</t>
  </si>
  <si>
    <t xml:space="preserve">Sl. No. </t>
  </si>
  <si>
    <t xml:space="preserve">% of total shares of the company </t>
  </si>
  <si>
    <t>At the beginning of the year</t>
  </si>
  <si>
    <t xml:space="preserve">At the end of the year </t>
  </si>
  <si>
    <t xml:space="preserve">For Each of the Top 10 Shareholders </t>
  </si>
  <si>
    <t xml:space="preserve">(V) </t>
  </si>
  <si>
    <t>Shareholding of Directors and Key Managerial Personnel:</t>
  </si>
  <si>
    <t xml:space="preserve">For Each of the Directors and KMP </t>
  </si>
  <si>
    <t>Date wise Increase / Decrease in Promoters Share holding during the year specifying the reasons for increase / decrease (e.g. allotment / transfer / bonus/ sweat equity etc.)</t>
  </si>
  <si>
    <t xml:space="preserve">V </t>
  </si>
  <si>
    <t xml:space="preserve">INDEBTEDNESS </t>
  </si>
  <si>
    <t>Indebtedness of the Company including interest outstanding/accrued but not due for payment</t>
  </si>
  <si>
    <t>Secured Loans excluding deposits</t>
  </si>
  <si>
    <t xml:space="preserve">Unsecured Loans </t>
  </si>
  <si>
    <t xml:space="preserve">Deposits </t>
  </si>
  <si>
    <t>Total Indebtedness</t>
  </si>
  <si>
    <t xml:space="preserve">Total (i+ii +iii) </t>
  </si>
  <si>
    <t xml:space="preserve">Net Change </t>
  </si>
  <si>
    <t>REMUNERATION OF DIRECTORS AND KEY MANAGERIAL PERSONNEL</t>
  </si>
  <si>
    <t xml:space="preserve">VI. </t>
  </si>
  <si>
    <t>A. Remuneration to Managing Director, Whole-time Directors and/or Manager:</t>
  </si>
  <si>
    <t xml:space="preserve">Particulars of Remuneration </t>
  </si>
  <si>
    <t xml:space="preserve">Total Amount </t>
  </si>
  <si>
    <t>Gross salary</t>
  </si>
  <si>
    <t>(a) Salary as per provisions contained in section 17(1) of the Income-tax Act, 1961</t>
  </si>
  <si>
    <t>(b) Value of perquisites u/s 17(2) Income-tax Act, 1961</t>
  </si>
  <si>
    <t>(c) Profits in lieu of salary under section 17(3) Income-tax Act, 1961</t>
  </si>
  <si>
    <t xml:space="preserve">Stock option </t>
  </si>
  <si>
    <t xml:space="preserve">Sweat Equity </t>
  </si>
  <si>
    <t xml:space="preserve">Commission                                                  - as% of profit                                                - others, specify.                                          </t>
  </si>
  <si>
    <t xml:space="preserve">Total A </t>
  </si>
  <si>
    <t>Ceiling as per the Act</t>
  </si>
  <si>
    <t xml:space="preserve">C. Remuneration to Key Managerial Personnel other than MD/Manager/WTD </t>
  </si>
  <si>
    <t>Others, please specify</t>
  </si>
  <si>
    <t xml:space="preserve">Total </t>
  </si>
  <si>
    <t>A</t>
  </si>
  <si>
    <t>L24232DL1988PLC030958</t>
  </si>
  <si>
    <t>YES</t>
  </si>
  <si>
    <t>Indraprastha Medical Corporation Limited</t>
  </si>
  <si>
    <t>Demat</t>
  </si>
  <si>
    <t>Physical</t>
  </si>
  <si>
    <t>Total</t>
  </si>
  <si>
    <t>% of Total Shares</t>
  </si>
  <si>
    <t xml:space="preserve">
% Change during the year </t>
  </si>
  <si>
    <r>
      <rPr>
        <b/>
        <sz val="11"/>
        <color theme="1"/>
        <rFont val="Calibri"/>
        <family val="2"/>
        <scheme val="minor"/>
      </rPr>
      <t xml:space="preserve">A. Promoters:-    </t>
    </r>
    <r>
      <rPr>
        <sz val="11"/>
        <color theme="1"/>
        <rFont val="Calibri"/>
        <family val="2"/>
        <scheme val="minor"/>
      </rPr>
      <t xml:space="preserve">                                
                                             </t>
    </r>
  </si>
  <si>
    <t>a) Individual/HUF</t>
  </si>
  <si>
    <t xml:space="preserve">
5</t>
  </si>
  <si>
    <t xml:space="preserve">f) Any Other </t>
  </si>
  <si>
    <t xml:space="preserve">Sub Total (A) (1) </t>
  </si>
  <si>
    <t>a) NRI's Individual</t>
  </si>
  <si>
    <t>b) Other - Individuals</t>
  </si>
  <si>
    <t>c) Bodies Corp.</t>
  </si>
  <si>
    <t>d) Banks / FI</t>
  </si>
  <si>
    <t>Sub Total (A) (2)</t>
  </si>
  <si>
    <t xml:space="preserve"> Total Shareholding of Promoter (A) = (A) (1) + (A) (2) </t>
  </si>
  <si>
    <t xml:space="preserve">a) Mutual Funds </t>
  </si>
  <si>
    <t>b) Banks /FI</t>
  </si>
  <si>
    <t>c) Central Govt.</t>
  </si>
  <si>
    <t>d) State Govt (s)</t>
  </si>
  <si>
    <t xml:space="preserve">e) Venture Capital Funds </t>
  </si>
  <si>
    <t>f) Insurance Companies</t>
  </si>
  <si>
    <t>h)Foreign Venture Capital</t>
  </si>
  <si>
    <t>Sub Total (B) (1)</t>
  </si>
  <si>
    <t>a) Bodies Corporate</t>
  </si>
  <si>
    <t>1. Indian</t>
  </si>
  <si>
    <t>b)Individuals</t>
  </si>
  <si>
    <t>1.Individual shareholders  holding nominal share capital upto Rs.1 Lakh</t>
  </si>
  <si>
    <t>2.  Individual shareholders  holding nominal share capital in excess of Rs.1 Lakh</t>
  </si>
  <si>
    <t>Sub Total (B) (2)</t>
  </si>
  <si>
    <t>Total Public Shareholding (B)= (B) 1 + (B) 2</t>
  </si>
  <si>
    <t>DIRECTORS</t>
  </si>
  <si>
    <t>Increase/Decrease during the year</t>
  </si>
  <si>
    <t>-</t>
  </si>
  <si>
    <t>Ms Suneeta Reddy</t>
  </si>
  <si>
    <t>Ms. Shobana Kamineni</t>
  </si>
  <si>
    <t>Mr. Deepak Vaidya</t>
  </si>
  <si>
    <t>Mr. S. Regunathan</t>
  </si>
  <si>
    <t>Mr. Satnam Arora</t>
  </si>
  <si>
    <t xml:space="preserve">        B</t>
  </si>
  <si>
    <t>Key Managerial Personnel</t>
  </si>
  <si>
    <t>Mr Deepak Vaidya</t>
  </si>
  <si>
    <t>Mr T. S Naryanasami</t>
  </si>
  <si>
    <t>Mr Satnam Arora</t>
  </si>
  <si>
    <t>Ms. Suneeta Reddy</t>
  </si>
  <si>
    <t>##</t>
  </si>
  <si>
    <t>At the end of the year</t>
  </si>
  <si>
    <t>Name of the Stock Exchange where equity shares are listed.</t>
  </si>
  <si>
    <t xml:space="preserve">e) Any Other </t>
  </si>
  <si>
    <t>b) Central Govt./ State Govt (s)</t>
  </si>
  <si>
    <t>g) Foreign Institutuional Investors</t>
  </si>
  <si>
    <r>
      <rPr>
        <b/>
        <sz val="11"/>
        <color theme="1"/>
        <rFont val="Calibri"/>
        <family val="2"/>
        <scheme val="minor"/>
      </rPr>
      <t xml:space="preserve">B. Public Shareholding
</t>
    </r>
    <r>
      <rPr>
        <b/>
        <sz val="11"/>
        <color theme="1"/>
        <rFont val="Calibri"/>
        <family val="2"/>
        <scheme val="minor"/>
      </rPr>
      <t xml:space="preserve">     </t>
    </r>
    <r>
      <rPr>
        <sz val="11"/>
        <color theme="1"/>
        <rFont val="Calibri"/>
        <family val="2"/>
        <scheme val="minor"/>
      </rPr>
      <t xml:space="preserve">                               
                                            </t>
    </r>
    <r>
      <rPr>
        <b/>
        <sz val="11"/>
        <color theme="1"/>
        <rFont val="Calibri"/>
        <family val="2"/>
        <scheme val="minor"/>
      </rPr>
      <t xml:space="preserve"> </t>
    </r>
  </si>
  <si>
    <t>1. Institutions</t>
  </si>
  <si>
    <r>
      <rPr>
        <b/>
        <sz val="11"/>
        <color theme="1"/>
        <rFont val="Calibri"/>
        <family val="2"/>
        <scheme val="minor"/>
      </rPr>
      <t xml:space="preserve">2. Non  Institutions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</si>
  <si>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Calibri"/>
        <family val="2"/>
        <scheme val="minor"/>
      </rPr>
      <t>2. Foreign</t>
    </r>
    <r>
      <rPr>
        <sz val="11"/>
        <color theme="1"/>
        <rFont val="Calibri"/>
        <family val="2"/>
        <scheme val="minor"/>
      </rPr>
      <t xml:space="preserve">                            
</t>
    </r>
  </si>
  <si>
    <r>
      <rPr>
        <b/>
        <sz val="11"/>
        <color theme="1"/>
        <rFont val="Calibri"/>
        <family val="2"/>
        <scheme val="minor"/>
      </rPr>
      <t xml:space="preserve">Indebtedness at the beginning of the financial year </t>
    </r>
    <r>
      <rPr>
        <sz val="11"/>
        <color theme="1"/>
        <rFont val="Calibri"/>
        <family val="2"/>
        <scheme val="minor"/>
      </rPr>
      <t xml:space="preserve">                                                            
 </t>
    </r>
  </si>
  <si>
    <r>
      <rPr>
        <b/>
        <sz val="11"/>
        <color theme="1"/>
        <rFont val="Calibri"/>
        <family val="2"/>
        <scheme val="minor"/>
      </rPr>
      <t>Change in Indebtedness during the financial year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</si>
  <si>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Indebtedness at the end of the financial year </t>
    </r>
    <r>
      <rPr>
        <sz val="11"/>
        <color theme="1"/>
        <rFont val="Calibri"/>
        <family val="2"/>
        <scheme val="minor"/>
      </rPr>
      <t xml:space="preserve">                                                             </t>
    </r>
  </si>
  <si>
    <t>PARTICULARS OF HOLDING, SUBSIDIARY AND ASSOCIATE COMPANY : NONE</t>
  </si>
  <si>
    <t xml:space="preserve">Ms. Vineeta Rai </t>
  </si>
  <si>
    <t>Description</t>
  </si>
  <si>
    <t>i)</t>
  </si>
  <si>
    <t>ii)</t>
  </si>
  <si>
    <t>iii)</t>
  </si>
  <si>
    <t>Addition</t>
  </si>
  <si>
    <t>Reduction</t>
  </si>
  <si>
    <t>Principal Amount</t>
  </si>
  <si>
    <t>Interest due but not paid</t>
  </si>
  <si>
    <t xml:space="preserve">Interest accrued but not due </t>
  </si>
  <si>
    <t>Sl.No.</t>
  </si>
  <si>
    <t>Particulars of Remuneration</t>
  </si>
  <si>
    <t xml:space="preserve">
Total Amount
</t>
  </si>
  <si>
    <t>Independent Directors</t>
  </si>
  <si>
    <t xml:space="preserve">(a) Fee for attending Board committee meetings </t>
  </si>
  <si>
    <t>(b) Commission</t>
  </si>
  <si>
    <t>(c) Others</t>
  </si>
  <si>
    <t>Total (1)</t>
  </si>
  <si>
    <t>SL.No</t>
  </si>
  <si>
    <t>Total Amount</t>
  </si>
  <si>
    <t>Other Non Executive Directors</t>
  </si>
  <si>
    <t>Total (2)</t>
  </si>
  <si>
    <t>Total(B)=(1+2)</t>
  </si>
  <si>
    <t>Total Managerial Remuneration (A+B)</t>
  </si>
  <si>
    <t>SL. No</t>
  </si>
  <si>
    <t>B. Remuneration to other directors:</t>
  </si>
  <si>
    <t>Overall Ceiling as per the Act</t>
  </si>
  <si>
    <t xml:space="preserve">S. No. </t>
  </si>
  <si>
    <t xml:space="preserve">Name and Address of the Company </t>
  </si>
  <si>
    <t xml:space="preserve">CIN/GLN </t>
  </si>
  <si>
    <t xml:space="preserve">Holding/Subsidiary/Associate Company </t>
  </si>
  <si>
    <t xml:space="preserve">% of shares held </t>
  </si>
  <si>
    <t xml:space="preserve">Applicable Section </t>
  </si>
  <si>
    <t xml:space="preserve">Type </t>
  </si>
  <si>
    <t xml:space="preserve">Section of the Companies Act </t>
  </si>
  <si>
    <t xml:space="preserve">Brief Description </t>
  </si>
  <si>
    <t>Details of Penalty/Punishment/ Compounding Fees imposed</t>
  </si>
  <si>
    <t>Authority (RD/NCLT/COURT)</t>
  </si>
  <si>
    <t>Appeal made if any (give details)</t>
  </si>
  <si>
    <t xml:space="preserve">COMPANY </t>
  </si>
  <si>
    <t xml:space="preserve">Penalty </t>
  </si>
  <si>
    <t>Punishment</t>
  </si>
  <si>
    <t xml:space="preserve">Compounding </t>
  </si>
  <si>
    <t xml:space="preserve">B </t>
  </si>
  <si>
    <t xml:space="preserve">DIRECTORS </t>
  </si>
  <si>
    <t xml:space="preserve">C </t>
  </si>
  <si>
    <t xml:space="preserve">OTHER OFFICERS IN DEFAULT </t>
  </si>
  <si>
    <t>VII.                   PENALTIES / PUNISHMENT/ COMPOUNDING OF OFFENCES: NONE</t>
  </si>
  <si>
    <t>NIC Code of the Product/service</t>
  </si>
  <si>
    <t xml:space="preserve">Healthcare business </t>
  </si>
  <si>
    <t xml:space="preserve">                                                                                            Annexure- 1 to the Directors' Report</t>
  </si>
  <si>
    <t xml:space="preserve"> </t>
  </si>
  <si>
    <t>Dr Arun Rai</t>
  </si>
  <si>
    <t>National Stock Exchange of India Ltd (NSE), Mumbai
Stock Code: INDRAMEDCO</t>
  </si>
  <si>
    <t>BSE Ltd (BSE), Mumbai
Stock Code- 532150</t>
  </si>
  <si>
    <t>Shareholding Pattern of top ten Shareholders (other than Directors, Promoters and Holders of
GDRs and ADRs):</t>
  </si>
  <si>
    <t>i) Foreign Portfolio Investor</t>
  </si>
  <si>
    <t>K) Funds others (specify)</t>
  </si>
  <si>
    <t xml:space="preserve">J)Foreign Institutional /Banks </t>
  </si>
  <si>
    <t>Mr Vinayak Chatterjee</t>
  </si>
  <si>
    <t>Ms. Vineeta Rai</t>
  </si>
  <si>
    <t>16th March, 1988</t>
  </si>
  <si>
    <t>Sucharitha P Reddy</t>
  </si>
  <si>
    <t>Sangita Reddy</t>
  </si>
  <si>
    <t>Suneeta Reddy</t>
  </si>
  <si>
    <t>Preetha Reddy</t>
  </si>
  <si>
    <t>Shobana Kamineni</t>
  </si>
  <si>
    <t>K S Baidwan</t>
  </si>
  <si>
    <t>Prathap C Reddy</t>
  </si>
  <si>
    <t>P V Jayakrishnan</t>
  </si>
  <si>
    <t>Ramesh Chander</t>
  </si>
  <si>
    <t>Vineeta Rai</t>
  </si>
  <si>
    <t>President of India</t>
  </si>
  <si>
    <t>Apollo Hospitals  Enterprise Limited</t>
  </si>
  <si>
    <t>PCR Investments Limited</t>
  </si>
  <si>
    <t>Wedgewood Holdings Limited</t>
  </si>
  <si>
    <t>(b) Value of perquisites u/s 17(2) of the  Income-tax Act, 1961</t>
  </si>
  <si>
    <t>(c) Profits in lieu of salary under section 17(3)of the  Income-tax Act, 1961</t>
  </si>
  <si>
    <t>Shareholding at the beginning of the year  (1st April, 2018)</t>
  </si>
  <si>
    <t>Cumulative Shareholding during the year (1st April, 2018 to 31st March, 2019)</t>
  </si>
  <si>
    <t>GAGAN OMPRAKASH NAVANI</t>
  </si>
  <si>
    <t xml:space="preserve">HOUSING DEVELOPMENT FINANCE CORPORATION LIMITED                                                                                                                                                                                                           </t>
  </si>
  <si>
    <t>6146897</t>
  </si>
  <si>
    <t xml:space="preserve">EMEDLIFE INSURANCE BROKING SERVICES LIMITED                                                                                                                                                                                                               </t>
  </si>
  <si>
    <t>1509174</t>
  </si>
  <si>
    <t xml:space="preserve">CITADEL RESEARCH AND SOLUTIONS LIMITED                                                                                                                                                                                                                    </t>
  </si>
  <si>
    <t>1185341</t>
  </si>
  <si>
    <t xml:space="preserve">MEENAKSHI NARAYANAN INVESTMENTS (P) LTD                                                                                                                                                                                                                   </t>
  </si>
  <si>
    <t>900000</t>
  </si>
  <si>
    <t>0.9818</t>
  </si>
  <si>
    <t/>
  </si>
  <si>
    <t xml:space="preserve">KETAN A SHAH                                                                                                                                                                                                                                              </t>
  </si>
  <si>
    <t>743000</t>
  </si>
  <si>
    <t>592006</t>
  </si>
  <si>
    <t xml:space="preserve">INVESTOR EDUCATION AND PROTECTION FUND AUTHORITY MINISTRY OF CORPORATE AFFAIRS                                                                                                                                                                            </t>
  </si>
  <si>
    <t>474435</t>
  </si>
  <si>
    <t xml:space="preserve">ANIRUDHA  KUMAR                                                                                                                                                                                                                                           </t>
  </si>
  <si>
    <t>300000</t>
  </si>
  <si>
    <t xml:space="preserve">MUKT CHETAN GUPTA                                                                                                                                                                                                                                         </t>
  </si>
  <si>
    <t>294408</t>
  </si>
  <si>
    <t xml:space="preserve">VISHWESHWAR REDDY.K                                                                                                                                                                                                                                       </t>
  </si>
  <si>
    <t>267992</t>
  </si>
  <si>
    <r>
      <t xml:space="preserve">Sarita Vihar, Delhi-Mathura Road, New Delhi-110076.
Phone- +91-011-26925858,26925801, Fax: +91-011-26823629
Email: </t>
    </r>
    <r>
      <rPr>
        <b/>
        <u/>
        <sz val="12"/>
        <color theme="1"/>
        <rFont val="Calibri"/>
        <family val="2"/>
        <scheme val="minor"/>
      </rPr>
      <t>imclshares@apollohospitalsdelhi.com</t>
    </r>
  </si>
  <si>
    <r>
      <t>Link Intime India Private Limited. Noble Heights, 1st Floor, Plot NH 2 C-1 Block LSC, Near Savitri Market, Janakpuri, New Delhi -  110058. 
Phone: +91-011- 49411000
Fax: +91-011- 4941 1000
Email id: -</t>
    </r>
    <r>
      <rPr>
        <b/>
        <u/>
        <sz val="12"/>
        <color theme="1"/>
        <rFont val="Calibri"/>
        <family val="2"/>
        <scheme val="minor"/>
      </rPr>
      <t>delhi@linkintime.co.in</t>
    </r>
  </si>
  <si>
    <t>1.65</t>
  </si>
  <si>
    <t>1.29</t>
  </si>
  <si>
    <t>0.98</t>
  </si>
  <si>
    <t>0.81</t>
  </si>
  <si>
    <t>0.32</t>
  </si>
  <si>
    <t>Note: - The above information is based on the weekly beneficiory position received from depositories.</t>
  </si>
  <si>
    <t>* Resigned from the position of Managing Director of the Company w.e.f. 15-06-2019</t>
  </si>
  <si>
    <t xml:space="preserve">Mr. C.P Tyagi- Chief Financial Officer </t>
  </si>
  <si>
    <t>Name of Managing Director
Mr Ashok Bajpai *</t>
  </si>
  <si>
    <t>(Amount in Millions)</t>
  </si>
  <si>
    <t>Dr Prathap C. Reddy</t>
  </si>
  <si>
    <t xml:space="preserve"> - </t>
  </si>
  <si>
    <t>c) NBFC'S Registered with RBI</t>
  </si>
  <si>
    <t>0.65</t>
  </si>
  <si>
    <t>Mr C.P Tyagi-Chief Financial Officer</t>
  </si>
  <si>
    <t>Name</t>
  </si>
  <si>
    <t xml:space="preserve">          ( Amount in Millions)</t>
  </si>
  <si>
    <t>Company Limited by Shares/ Indian Non-government company</t>
  </si>
  <si>
    <t>6.70</t>
  </si>
  <si>
    <t xml:space="preserve">                                                                                                                                                                                   (Amount in Millions)</t>
  </si>
  <si>
    <t xml:space="preserve">                                                                      ( Amount in Millions)</t>
  </si>
  <si>
    <t>EXTRACT OF ANNUAL RETURN                                                                                                                                                                                                     as on the financial year ended on 31.03.2020</t>
  </si>
  <si>
    <t>No. of Shares held at the beginning of the year
 (1st April, 2019)</t>
  </si>
  <si>
    <t>No. of Shares held at the end of the year 
(31st March, 2020)</t>
  </si>
  <si>
    <t>0.01</t>
  </si>
  <si>
    <t>(0.19)</t>
  </si>
  <si>
    <t>(0.18)</t>
  </si>
  <si>
    <t>'0.0000</t>
  </si>
  <si>
    <t>(0.03)</t>
  </si>
  <si>
    <t>1.67</t>
  </si>
  <si>
    <t>1.68</t>
  </si>
  <si>
    <t>(0.22)</t>
  </si>
  <si>
    <t>d) Trust Employee</t>
  </si>
  <si>
    <t xml:space="preserve">e) Others (specify) </t>
  </si>
  <si>
    <t>(e-i) Trusts</t>
  </si>
  <si>
    <t>(e-ii) Non Resident Indians ( Non Repat )</t>
  </si>
  <si>
    <t>(e-iii) Non Resident Indians ( Repat )</t>
  </si>
  <si>
    <t>(e-iv) Clearing members</t>
  </si>
  <si>
    <t>(e-v) Hindu Undivided Families</t>
  </si>
  <si>
    <t>(e-vi) Body Corporate</t>
  </si>
  <si>
    <t>(e-vii) Foreign Nationals</t>
  </si>
  <si>
    <t>(e-viii) IEPF</t>
  </si>
  <si>
    <t>(e-ix) Public PAC</t>
  </si>
  <si>
    <t>48.87</t>
  </si>
  <si>
    <t>Shareholding at the beginning of the year ( As on 1st April, 2019)</t>
  </si>
  <si>
    <t>Shareholding at the end  of the year ( As on 31st March, 2020)</t>
  </si>
  <si>
    <t>Shareholding at the beginning of the year  (1st April, 2019)</t>
  </si>
  <si>
    <t>Cumulative Shareholding during the year (1st April, 2019 to 31st March, 2020)</t>
  </si>
  <si>
    <t>There is no change in promoters shareholding from 1st April, 2019 to 31st March, 2020 )</t>
  </si>
  <si>
    <t>Shareholding at the beginning of the year 
 (1st April, 2019)</t>
  </si>
  <si>
    <t>08 Nov 2019</t>
  </si>
  <si>
    <t>22 Nov 2019</t>
  </si>
  <si>
    <t>29 Nov 2019</t>
  </si>
  <si>
    <t>17 Jan 2020</t>
  </si>
  <si>
    <t>24 Jan 2020</t>
  </si>
  <si>
    <t>20 Mar 2020</t>
  </si>
  <si>
    <t>27 Mar 2020</t>
  </si>
  <si>
    <t>73</t>
  </si>
  <si>
    <t>(6700)</t>
  </si>
  <si>
    <t>1872</t>
  </si>
  <si>
    <t>(495)</t>
  </si>
  <si>
    <t>1630</t>
  </si>
  <si>
    <t>33834</t>
  </si>
  <si>
    <t>3360</t>
  </si>
  <si>
    <t>1509247</t>
  </si>
  <si>
    <t>1502547</t>
  </si>
  <si>
    <t>1504419</t>
  </si>
  <si>
    <t>1503924</t>
  </si>
  <si>
    <t>1505554</t>
  </si>
  <si>
    <t>1539388</t>
  </si>
  <si>
    <t>1542748</t>
  </si>
  <si>
    <t>10 May 2019</t>
  </si>
  <si>
    <t>(10884)</t>
  </si>
  <si>
    <t>17 May 2019</t>
  </si>
  <si>
    <t>10907</t>
  </si>
  <si>
    <t>24 May 2019</t>
  </si>
  <si>
    <t>(1300)</t>
  </si>
  <si>
    <t>19 Jul 2019</t>
  </si>
  <si>
    <t>6854</t>
  </si>
  <si>
    <t>26 Jul 2019</t>
  </si>
  <si>
    <t>2750</t>
  </si>
  <si>
    <t>3818</t>
  </si>
  <si>
    <t>28682</t>
  </si>
  <si>
    <t>(9000)</t>
  </si>
  <si>
    <t>1174457</t>
  </si>
  <si>
    <t>1185364</t>
  </si>
  <si>
    <t>1184064</t>
  </si>
  <si>
    <t>1190918</t>
  </si>
  <si>
    <t>1193668</t>
  </si>
  <si>
    <t>1193741</t>
  </si>
  <si>
    <t>1187041</t>
  </si>
  <si>
    <t>1190859</t>
  </si>
  <si>
    <t>1219541</t>
  </si>
  <si>
    <t>1210541</t>
  </si>
  <si>
    <t>1.28</t>
  </si>
  <si>
    <t>1.30</t>
  </si>
  <si>
    <t>1.33</t>
  </si>
  <si>
    <t>1.32</t>
  </si>
  <si>
    <t>0.52</t>
  </si>
  <si>
    <t>31 Dec 2019</t>
  </si>
  <si>
    <t>(200)</t>
  </si>
  <si>
    <t>74747</t>
  </si>
  <si>
    <t>474235</t>
  </si>
  <si>
    <t>0.5173</t>
  </si>
  <si>
    <t>548982</t>
  </si>
  <si>
    <t>0.5988</t>
  </si>
  <si>
    <t>0.29</t>
  </si>
  <si>
    <t>07 Jun 2019</t>
  </si>
  <si>
    <t>02 Aug 2019</t>
  </si>
  <si>
    <t>16 Aug 2019</t>
  </si>
  <si>
    <t>23 Aug 2019</t>
  </si>
  <si>
    <t>5793</t>
  </si>
  <si>
    <t>1164</t>
  </si>
  <si>
    <t>23354</t>
  </si>
  <si>
    <t>(8100)</t>
  </si>
  <si>
    <t>3152</t>
  </si>
  <si>
    <t>1080</t>
  </si>
  <si>
    <t>32785</t>
  </si>
  <si>
    <t>1800</t>
  </si>
  <si>
    <t>273785</t>
  </si>
  <si>
    <t>274949</t>
  </si>
  <si>
    <t>298303</t>
  </si>
  <si>
    <t>290203</t>
  </si>
  <si>
    <t>293355</t>
  </si>
  <si>
    <t>294435</t>
  </si>
  <si>
    <t>327220</t>
  </si>
  <si>
    <t>329020</t>
  </si>
  <si>
    <t>29 Jun 2019</t>
  </si>
  <si>
    <t>07 Feb 2020</t>
  </si>
  <si>
    <t>(10)</t>
  </si>
  <si>
    <t>7886</t>
  </si>
  <si>
    <t>294398</t>
  </si>
  <si>
    <t>302284</t>
  </si>
  <si>
    <t>0.33</t>
  </si>
  <si>
    <t>0.00</t>
  </si>
  <si>
    <t>31 May 2019</t>
  </si>
  <si>
    <t>12 Jul 2019</t>
  </si>
  <si>
    <t>18 Oct 2019</t>
  </si>
  <si>
    <t>25 Oct 2019</t>
  </si>
  <si>
    <t>01 Nov 2019</t>
  </si>
  <si>
    <t>15 Nov 2019</t>
  </si>
  <si>
    <t>27 Dec 2019</t>
  </si>
  <si>
    <t>03 Jan 2020</t>
  </si>
  <si>
    <t>10 Jan 2020</t>
  </si>
  <si>
    <t>14 Feb 2020</t>
  </si>
  <si>
    <t>21 Feb 2020</t>
  </si>
  <si>
    <t>28 Feb 2020</t>
  </si>
  <si>
    <t>06 Mar 2020</t>
  </si>
  <si>
    <t>13 Mar 2020</t>
  </si>
  <si>
    <t>31 Mar 2020</t>
  </si>
  <si>
    <t>2000</t>
  </si>
  <si>
    <t>(37989)</t>
  </si>
  <si>
    <t>1658</t>
  </si>
  <si>
    <t>1831</t>
  </si>
  <si>
    <t>1000</t>
  </si>
  <si>
    <t>(2000)</t>
  </si>
  <si>
    <t>(1337)</t>
  </si>
  <si>
    <t>(135163)</t>
  </si>
  <si>
    <t>(75000)</t>
  </si>
  <si>
    <t>(120000)</t>
  </si>
  <si>
    <t>(31000)</t>
  </si>
  <si>
    <t>(11000)</t>
  </si>
  <si>
    <t>(63000)</t>
  </si>
  <si>
    <t>(175000)</t>
  </si>
  <si>
    <t>(85000)</t>
  </si>
  <si>
    <t>(8500)</t>
  </si>
  <si>
    <t>5500</t>
  </si>
  <si>
    <t>4000</t>
  </si>
  <si>
    <t>16000</t>
  </si>
  <si>
    <t>7807</t>
  </si>
  <si>
    <t>12193</t>
  </si>
  <si>
    <t>21000</t>
  </si>
  <si>
    <t>97000</t>
  </si>
  <si>
    <t>105000</t>
  </si>
  <si>
    <t>22101</t>
  </si>
  <si>
    <t>745000</t>
  </si>
  <si>
    <t>707011</t>
  </si>
  <si>
    <t>708669</t>
  </si>
  <si>
    <t>710500</t>
  </si>
  <si>
    <t>711500</t>
  </si>
  <si>
    <t>713500</t>
  </si>
  <si>
    <t>710163</t>
  </si>
  <si>
    <t>575000</t>
  </si>
  <si>
    <t>500000</t>
  </si>
  <si>
    <t>380000</t>
  </si>
  <si>
    <t>349000</t>
  </si>
  <si>
    <t>338000</t>
  </si>
  <si>
    <t>275000</t>
  </si>
  <si>
    <t>100000</t>
  </si>
  <si>
    <t>15000</t>
  </si>
  <si>
    <t>6500</t>
  </si>
  <si>
    <t>12000</t>
  </si>
  <si>
    <t>32000</t>
  </si>
  <si>
    <t>39807</t>
  </si>
  <si>
    <t>52000</t>
  </si>
  <si>
    <t>73000</t>
  </si>
  <si>
    <t>170000</t>
  </si>
  <si>
    <t>297101</t>
  </si>
  <si>
    <t xml:space="preserve">Ms. Madhumita Ganguli	</t>
  </si>
  <si>
    <t>Mr. Vinayak Chatterjee</t>
  </si>
  <si>
    <t>Mr. P.  Shivakumar*</t>
  </si>
  <si>
    <t>* Appointed as Managing Director of the Company w.e.f. 05-11-2019</t>
  </si>
  <si>
    <t>** Resigned from the position of Independent director from the Company on 29-02-2020</t>
  </si>
  <si>
    <t xml:space="preserve"> Mr. T. S. Narayanasami**</t>
  </si>
  <si>
    <t>Name of Managing Director
Mr P Shivakumar **</t>
  </si>
  <si>
    <t>Mr A.K. Singhal-Vice President cum Company Secretary *</t>
  </si>
  <si>
    <t>* Superannuated from the position of Vice President cum Company Secretary of the Company w.e.f. 15-07-2020</t>
  </si>
  <si>
    <t>B5:F16D15BB5:F15</t>
  </si>
  <si>
    <t>0.25</t>
  </si>
  <si>
    <t>Ms. Madhumita Ganguli</t>
  </si>
  <si>
    <t>0.78</t>
  </si>
  <si>
    <t>Rs 14.99</t>
  </si>
  <si>
    <t>Mr Ajay Kumar Singhal- Vice President cum Company Secretary*</t>
  </si>
  <si>
    <t>Dr Prathap C Reddy</t>
  </si>
  <si>
    <t>Rs 23.40  (being 5% of the net profit of the Company
calculated as per Section 198 of the Companies Act, 2013)</t>
  </si>
  <si>
    <r>
      <t>Rs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51.49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(being 11% of the net profit of the Company calculated as per Section 198 of the Companies Act, 2013)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</si>
</sst>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;\(#,##0.00\)"/>
    <numFmt numFmtId="165" formatCode="#,##0;\(#,##0\)"/>
    <numFmt numFmtId="166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Book Antiqua"/>
      <family val="1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16" fillId="0" borderId="26" applyNumberFormat="0" applyFill="0" applyAlignment="0" applyProtection="0"/>
    <xf numFmtId="0" fontId="17" fillId="0" borderId="27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28" applyNumberFormat="0" applyAlignment="0" applyProtection="0"/>
    <xf numFmtId="0" fontId="22" fillId="6" borderId="29" applyNumberFormat="0" applyAlignment="0" applyProtection="0"/>
    <xf numFmtId="0" fontId="23" fillId="6" borderId="28" applyNumberFormat="0" applyAlignment="0" applyProtection="0"/>
    <xf numFmtId="0" fontId="24" fillId="0" borderId="30" applyNumberFormat="0" applyFill="0" applyAlignment="0" applyProtection="0"/>
    <xf numFmtId="0" fontId="25" fillId="7" borderId="31" applyNumberFormat="0" applyAlignment="0" applyProtection="0"/>
    <xf numFmtId="0" fontId="26" fillId="0" borderId="0" applyNumberFormat="0" applyFill="0" applyBorder="0" applyAlignment="0" applyProtection="0"/>
    <xf numFmtId="0" fontId="6" fillId="8" borderId="32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33" applyNumberFormat="0" applyFill="0" applyAlignment="0" applyProtection="0"/>
    <xf numFmtId="0" fontId="2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28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0" fillId="0" borderId="1" xfId="0" applyBorder="1" applyAlignment="1">
      <alignment vertical="top" wrapText="1" shrinkToFit="1"/>
    </xf>
    <xf numFmtId="0" fontId="1" fillId="0" borderId="1" xfId="0" applyFont="1" applyBorder="1"/>
    <xf numFmtId="0" fontId="0" fillId="0" borderId="4" xfId="0" applyBorder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4" xfId="0" applyFont="1" applyBorder="1"/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9" fontId="0" fillId="0" borderId="1" xfId="0" applyNumberFormat="1" applyBorder="1"/>
    <xf numFmtId="2" fontId="0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 wrapText="1" shrinkToFit="1"/>
    </xf>
    <xf numFmtId="0" fontId="0" fillId="0" borderId="0" xfId="0" applyFill="1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 vertical="top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1" fillId="0" borderId="1" xfId="0" applyFont="1" applyFill="1" applyBorder="1"/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left" vertical="top"/>
    </xf>
    <xf numFmtId="0" fontId="10" fillId="0" borderId="0" xfId="0" applyFont="1"/>
    <xf numFmtId="0" fontId="0" fillId="0" borderId="1" xfId="0" applyFont="1" applyFill="1" applyBorder="1"/>
    <xf numFmtId="2" fontId="8" fillId="0" borderId="1" xfId="0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right"/>
    </xf>
    <xf numFmtId="0" fontId="0" fillId="0" borderId="0" xfId="0" applyFont="1" applyFill="1"/>
    <xf numFmtId="0" fontId="1" fillId="0" borderId="0" xfId="0" applyFont="1" applyAlignment="1"/>
    <xf numFmtId="43" fontId="0" fillId="0" borderId="0" xfId="0" applyNumberFormat="1"/>
    <xf numFmtId="0" fontId="1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0" fillId="0" borderId="16" xfId="0" applyBorder="1"/>
    <xf numFmtId="0" fontId="1" fillId="0" borderId="18" xfId="0" applyFont="1" applyBorder="1"/>
    <xf numFmtId="0" fontId="0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0" fillId="0" borderId="15" xfId="0" applyNumberFormat="1" applyFont="1" applyFill="1" applyBorder="1" applyAlignment="1">
      <alignment horizontal="center" wrapText="1"/>
    </xf>
    <xf numFmtId="164" fontId="0" fillId="0" borderId="15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164" fontId="0" fillId="0" borderId="15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" fontId="0" fillId="0" borderId="0" xfId="0" applyNumberFormat="1" applyFont="1" applyFill="1"/>
    <xf numFmtId="37" fontId="0" fillId="0" borderId="0" xfId="0" applyNumberFormat="1" applyFont="1" applyFill="1"/>
    <xf numFmtId="0" fontId="0" fillId="0" borderId="0" xfId="0" applyFont="1" applyFill="1" applyAlignment="1"/>
    <xf numFmtId="164" fontId="0" fillId="0" borderId="17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1" fontId="0" fillId="0" borderId="18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0" fillId="0" borderId="0" xfId="0" applyNumberFormat="1" applyFont="1" applyFill="1"/>
    <xf numFmtId="49" fontId="0" fillId="0" borderId="0" xfId="0" applyNumberFormat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7" xfId="0" applyBorder="1"/>
    <xf numFmtId="49" fontId="11" fillId="0" borderId="1" xfId="2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2" xfId="0" applyFont="1" applyFill="1" applyBorder="1"/>
    <xf numFmtId="0" fontId="6" fillId="0" borderId="4" xfId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0" fillId="0" borderId="0" xfId="0" applyNumberFormat="1" applyAlignment="1">
      <alignment horizontal="right"/>
    </xf>
    <xf numFmtId="49" fontId="1" fillId="0" borderId="9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49" fontId="1" fillId="0" borderId="0" xfId="2" applyNumberFormat="1" applyFont="1" applyBorder="1"/>
    <xf numFmtId="49" fontId="0" fillId="0" borderId="0" xfId="0" applyNumberFormat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/>
    </xf>
    <xf numFmtId="0" fontId="13" fillId="0" borderId="15" xfId="2" applyNumberFormat="1" applyFont="1" applyBorder="1" applyAlignment="1">
      <alignment horizontal="center" vertical="center"/>
    </xf>
    <xf numFmtId="0" fontId="0" fillId="0" borderId="10" xfId="0" applyBorder="1"/>
    <xf numFmtId="0" fontId="1" fillId="0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49" fontId="0" fillId="0" borderId="15" xfId="0" applyNumberFormat="1" applyBorder="1" applyAlignment="1">
      <alignment horizontal="center" wrapText="1"/>
    </xf>
    <xf numFmtId="2" fontId="0" fillId="0" borderId="18" xfId="0" applyNumberFormat="1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0" fillId="0" borderId="15" xfId="0" applyFon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 applyAlignment="1">
      <alignment horizontal="center"/>
    </xf>
    <xf numFmtId="49" fontId="0" fillId="0" borderId="1" xfId="2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1" fillId="0" borderId="15" xfId="2" applyNumberFormat="1" applyFont="1" applyBorder="1" applyAlignment="1">
      <alignment horizontal="center"/>
    </xf>
    <xf numFmtId="49" fontId="11" fillId="0" borderId="15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66" fontId="0" fillId="0" borderId="1" xfId="2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0" fontId="11" fillId="0" borderId="1" xfId="2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0" fontId="13" fillId="0" borderId="18" xfId="2" applyNumberFormat="1" applyFon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14" xfId="0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wrapText="1"/>
    </xf>
    <xf numFmtId="0" fontId="0" fillId="0" borderId="34" xfId="0" quotePrefix="1" applyBorder="1" applyAlignment="1">
      <alignment horizontal="center" wrapText="1"/>
    </xf>
    <xf numFmtId="0" fontId="1" fillId="0" borderId="35" xfId="0" applyFont="1" applyBorder="1" applyAlignment="1">
      <alignment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vertical="top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4" xfId="0" applyFont="1" applyFill="1" applyBorder="1" applyAlignment="1"/>
    <xf numFmtId="0" fontId="1" fillId="0" borderId="14" xfId="0" applyFont="1" applyFill="1" applyBorder="1" applyAlignment="1"/>
    <xf numFmtId="0" fontId="1" fillId="0" borderId="14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34" xfId="0" applyBorder="1" applyAlignment="1">
      <alignment wrapText="1"/>
    </xf>
    <xf numFmtId="0" fontId="1" fillId="0" borderId="16" xfId="0" applyFont="1" applyFill="1" applyBorder="1" applyAlignment="1"/>
    <xf numFmtId="0" fontId="1" fillId="0" borderId="0" xfId="0" applyFont="1" applyFill="1" applyAlignment="1"/>
    <xf numFmtId="0" fontId="1" fillId="0" borderId="19" xfId="0" applyFont="1" applyFill="1" applyBorder="1" applyAlignment="1"/>
    <xf numFmtId="0" fontId="1" fillId="0" borderId="20" xfId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/>
    <xf numFmtId="0" fontId="1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1" fillId="0" borderId="12" xfId="0" applyFont="1" applyFill="1" applyBorder="1" applyAlignment="1"/>
    <xf numFmtId="0" fontId="1" fillId="0" borderId="18" xfId="0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 wrapText="1"/>
    </xf>
    <xf numFmtId="0" fontId="29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top" wrapText="1"/>
    </xf>
    <xf numFmtId="0" fontId="0" fillId="0" borderId="38" xfId="0" applyBorder="1"/>
    <xf numFmtId="0" fontId="30" fillId="0" borderId="36" xfId="0" applyFont="1" applyBorder="1" applyAlignment="1">
      <alignment horizontal="center" vertical="center" wrapText="1"/>
    </xf>
    <xf numFmtId="0" fontId="30" fillId="0" borderId="36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9" xfId="0" applyFont="1" applyBorder="1" applyAlignment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164" fontId="1" fillId="0" borderId="15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/>
    </xf>
    <xf numFmtId="49" fontId="1" fillId="0" borderId="3" xfId="2" applyNumberFormat="1" applyFont="1" applyBorder="1" applyAlignment="1">
      <alignment horizontal="center"/>
    </xf>
    <xf numFmtId="49" fontId="1" fillId="0" borderId="4" xfId="2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49" fontId="1" fillId="0" borderId="1" xfId="2" applyNumberFormat="1" applyFont="1" applyBorder="1" applyAlignment="1">
      <alignment horizontal="center" wrapText="1"/>
    </xf>
    <xf numFmtId="49" fontId="1" fillId="0" borderId="2" xfId="2" applyNumberFormat="1" applyFont="1" applyBorder="1" applyAlignment="1">
      <alignment horizontal="center" wrapText="1"/>
    </xf>
    <xf numFmtId="49" fontId="1" fillId="0" borderId="15" xfId="2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8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72389</xdr:colOff>
      <xdr:row>3</xdr:row>
      <xdr:rowOff>0</xdr:rowOff>
    </xdr:from>
    <xdr:to>
      <xdr:col>8</xdr:col>
      <xdr:colOff>95250</xdr:colOff>
      <xdr:row>3</xdr:row>
      <xdr:rowOff>45719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 flipH="1">
          <a:off x="10698478" y="571500"/>
          <a:ext cx="45722" cy="457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I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NIL</a:t>
          </a:r>
        </a:p>
      </xdr:txBody>
    </xdr:sp>
    <xdr:clientData/>
  </xdr:twoCellAnchor>
  <xdr:twoCellAnchor>
    <xdr:from>
      <xdr:col>0</xdr:col>
      <xdr:colOff>39687</xdr:colOff>
      <xdr:row>3</xdr:row>
      <xdr:rowOff>63500</xdr:rowOff>
    </xdr:from>
    <xdr:to>
      <xdr:col>5</xdr:col>
      <xdr:colOff>809625</xdr:colOff>
      <xdr:row>7</xdr:row>
      <xdr:rowOff>111125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79374" y="635000"/>
          <a:ext cx="11750676" cy="1276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</xdr:row>
      <xdr:rowOff>0</xdr:rowOff>
    </xdr:from>
    <xdr:to>
      <xdr:col>6</xdr:col>
      <xdr:colOff>0</xdr:colOff>
      <xdr:row>18</xdr:row>
      <xdr:rowOff>142875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63500" y="571500"/>
          <a:ext cx="6765925" cy="3571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unal%20Agarwal\OFFICE\NITIN%20SIR\IMCL%20WEBSITE%20CHANGES\Shareholding%20pattern\C35-3103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unal%20Agarwal\OFFICE\NITIN%20SIR\IMCL%20WEBSITE%20CHANGES\Shareholding%20pattern\C35-3103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  <sheetName val="DISTRIBUTION"/>
    </sheetNames>
    <sheetDataSet>
      <sheetData sheetId="0"/>
      <sheetData sheetId="1">
        <row r="69">
          <cell r="D69">
            <v>91673000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  <sheetName val="DISTRIBUTION"/>
    </sheetNames>
    <sheetDataSet>
      <sheetData sheetId="0"/>
      <sheetData sheetId="1">
        <row r="69">
          <cell r="D69">
            <v>91673000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view="pageBreakPreview" topLeftCell="A10" zoomScaleNormal="100" zoomScaleSheetLayoutView="100" workbookViewId="0">
      <selection activeCell="A4" sqref="A4:R4"/>
    </sheetView>
  </sheetViews>
  <sheetFormatPr defaultRowHeight="15" x14ac:dyDescent="0.25"/>
  <cols>
    <col min="1" max="1" width="5.85546875" customWidth="1"/>
    <col min="3" max="3" width="23.85546875" customWidth="1"/>
    <col min="4" max="5" width="4.28515625" customWidth="1"/>
    <col min="6" max="6" width="3.5703125" customWidth="1"/>
    <col min="7" max="7" width="3.7109375" customWidth="1"/>
    <col min="8" max="8" width="3.85546875" customWidth="1"/>
    <col min="9" max="9" width="3.7109375" customWidth="1"/>
    <col min="10" max="10" width="3.85546875" customWidth="1"/>
    <col min="11" max="11" width="4" customWidth="1"/>
    <col min="12" max="12" width="5.42578125" customWidth="1"/>
    <col min="13" max="13" width="3.5703125" customWidth="1"/>
    <col min="14" max="15" width="3.42578125" customWidth="1"/>
    <col min="16" max="16" width="6" customWidth="1"/>
    <col min="17" max="17" width="3.85546875" customWidth="1"/>
    <col min="18" max="18" width="7.42578125" hidden="1" customWidth="1"/>
  </cols>
  <sheetData>
    <row r="1" spans="1:19" ht="18.75" x14ac:dyDescent="0.3">
      <c r="A1" s="47" t="s">
        <v>188</v>
      </c>
    </row>
    <row r="2" spans="1:19" ht="18.75" x14ac:dyDescent="0.3">
      <c r="A2" s="47"/>
    </row>
    <row r="3" spans="1:19" x14ac:dyDescent="0.2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9" ht="38.25" customHeight="1" x14ac:dyDescent="0.25">
      <c r="A4" s="220" t="s">
        <v>263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</row>
    <row r="5" spans="1:19" ht="33.75" customHeight="1" x14ac:dyDescent="0.25">
      <c r="A5" s="221" t="s">
        <v>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19" x14ac:dyDescent="0.25">
      <c r="A6" s="217" t="s">
        <v>2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9" ht="21.75" customHeight="1" x14ac:dyDescent="0.25">
      <c r="A7" s="2" t="s">
        <v>3</v>
      </c>
      <c r="B7" s="218" t="s">
        <v>10</v>
      </c>
      <c r="C7" s="218"/>
      <c r="D7" s="222" t="s">
        <v>76</v>
      </c>
      <c r="E7" s="223"/>
      <c r="F7" s="223"/>
      <c r="G7" s="223"/>
      <c r="H7" s="223"/>
      <c r="I7" s="223"/>
      <c r="J7" s="223"/>
      <c r="K7" s="223"/>
      <c r="L7" s="224"/>
      <c r="M7" s="16"/>
      <c r="N7" s="16"/>
      <c r="O7" s="16"/>
      <c r="P7" s="16"/>
      <c r="Q7" s="17"/>
      <c r="R7" s="17"/>
    </row>
    <row r="8" spans="1:19" ht="11.25" customHeight="1" x14ac:dyDescent="0.25">
      <c r="A8" s="2"/>
      <c r="B8" s="15"/>
      <c r="C8" s="15"/>
      <c r="D8" s="16"/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9" ht="23.25" customHeight="1" x14ac:dyDescent="0.25">
      <c r="A9" s="2" t="s">
        <v>4</v>
      </c>
      <c r="B9" s="218" t="s">
        <v>11</v>
      </c>
      <c r="C9" s="218"/>
      <c r="D9" s="225" t="s">
        <v>199</v>
      </c>
      <c r="E9" s="226"/>
      <c r="F9" s="226"/>
      <c r="G9" s="226"/>
      <c r="H9" s="226"/>
      <c r="I9" s="226"/>
      <c r="J9" s="22"/>
      <c r="K9" s="17"/>
      <c r="L9" s="17"/>
      <c r="M9" s="17"/>
      <c r="N9" s="17"/>
      <c r="O9" s="17"/>
      <c r="P9" s="17"/>
      <c r="Q9" s="17"/>
      <c r="R9" s="17"/>
    </row>
    <row r="10" spans="1:19" ht="11.25" customHeight="1" x14ac:dyDescent="0.25">
      <c r="A10" s="2"/>
      <c r="B10" s="15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9" ht="34.5" customHeight="1" x14ac:dyDescent="0.25">
      <c r="A11" s="2" t="s">
        <v>5</v>
      </c>
      <c r="B11" s="218" t="s">
        <v>12</v>
      </c>
      <c r="C11" s="218"/>
      <c r="D11" s="222" t="s">
        <v>78</v>
      </c>
      <c r="E11" s="223"/>
      <c r="F11" s="223"/>
      <c r="G11" s="223"/>
      <c r="H11" s="223"/>
      <c r="I11" s="223"/>
      <c r="J11" s="223"/>
      <c r="K11" s="223"/>
      <c r="L11" s="224"/>
      <c r="M11" s="24"/>
      <c r="N11" s="24"/>
      <c r="O11" s="24"/>
      <c r="P11" s="24"/>
      <c r="Q11" s="24"/>
      <c r="R11" s="23"/>
    </row>
    <row r="12" spans="1:19" ht="6.75" customHeight="1" x14ac:dyDescent="0.25">
      <c r="A12" s="2"/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9" ht="11.25" customHeight="1" x14ac:dyDescent="0.25">
      <c r="A13" s="2"/>
      <c r="B13" s="15"/>
      <c r="C13" s="1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9" ht="33" customHeight="1" x14ac:dyDescent="0.25">
      <c r="A14" s="2" t="s">
        <v>6</v>
      </c>
      <c r="B14" s="218" t="s">
        <v>13</v>
      </c>
      <c r="C14" s="218"/>
      <c r="D14" s="222" t="s">
        <v>259</v>
      </c>
      <c r="E14" s="223"/>
      <c r="F14" s="223"/>
      <c r="G14" s="223"/>
      <c r="H14" s="223"/>
      <c r="I14" s="223"/>
      <c r="J14" s="223"/>
      <c r="K14" s="223"/>
      <c r="L14" s="224"/>
      <c r="M14" s="18"/>
      <c r="N14" s="18"/>
      <c r="O14" s="18"/>
      <c r="P14" s="18"/>
      <c r="Q14" s="18"/>
      <c r="R14" s="19"/>
    </row>
    <row r="15" spans="1:19" ht="15" customHeight="1" x14ac:dyDescent="0.25">
      <c r="A15" s="2"/>
      <c r="B15" s="15"/>
      <c r="C15" s="15"/>
      <c r="D15" s="20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9" ht="129.75" customHeight="1" x14ac:dyDescent="0.25">
      <c r="A16" s="2" t="s">
        <v>7</v>
      </c>
      <c r="B16" s="218" t="s">
        <v>14</v>
      </c>
      <c r="C16" s="218"/>
      <c r="D16" s="222" t="s">
        <v>240</v>
      </c>
      <c r="E16" s="223"/>
      <c r="F16" s="223"/>
      <c r="G16" s="223"/>
      <c r="H16" s="223"/>
      <c r="I16" s="223"/>
      <c r="J16" s="223"/>
      <c r="K16" s="223"/>
      <c r="L16" s="224"/>
      <c r="M16" s="228"/>
      <c r="N16" s="228"/>
      <c r="O16" s="17"/>
      <c r="P16" s="17"/>
      <c r="Q16" s="17"/>
      <c r="R16" s="17"/>
      <c r="S16" s="4"/>
    </row>
    <row r="17" spans="1:23" ht="21" customHeight="1" x14ac:dyDescent="0.25">
      <c r="A17" s="2"/>
      <c r="B17" s="15"/>
      <c r="C17" s="15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17"/>
      <c r="P17" s="17"/>
      <c r="Q17" s="17"/>
      <c r="R17" s="17"/>
      <c r="S17" s="4"/>
    </row>
    <row r="18" spans="1:23" ht="15.75" customHeight="1" x14ac:dyDescent="0.25">
      <c r="A18" s="2" t="s">
        <v>8</v>
      </c>
      <c r="B18" s="218" t="s">
        <v>15</v>
      </c>
      <c r="C18" s="218"/>
      <c r="D18" s="225" t="s">
        <v>77</v>
      </c>
      <c r="E18" s="236"/>
      <c r="F18" s="25"/>
      <c r="G18" s="17"/>
      <c r="H18" s="17"/>
      <c r="I18" s="17"/>
      <c r="J18" s="26"/>
      <c r="K18" s="17"/>
      <c r="L18" s="17"/>
      <c r="M18" s="21"/>
      <c r="N18" s="21"/>
      <c r="O18" s="21"/>
      <c r="P18" s="21"/>
      <c r="Q18" s="21"/>
      <c r="R18" s="21"/>
    </row>
    <row r="19" spans="1:23" ht="21.75" customHeight="1" x14ac:dyDescent="0.25">
      <c r="A19" s="2"/>
      <c r="B19" s="33"/>
      <c r="C19" s="33"/>
      <c r="D19" s="35"/>
      <c r="E19" s="20"/>
      <c r="F19" s="25"/>
      <c r="G19" s="17"/>
      <c r="H19" s="17"/>
      <c r="I19" s="17"/>
      <c r="J19" s="26"/>
      <c r="K19" s="17"/>
      <c r="L19" s="17"/>
      <c r="M19" s="21"/>
      <c r="N19" s="21"/>
      <c r="O19" s="21"/>
      <c r="P19" s="21"/>
      <c r="Q19" s="21"/>
      <c r="R19" s="21"/>
    </row>
    <row r="20" spans="1:23" ht="21.75" customHeight="1" x14ac:dyDescent="0.25">
      <c r="A20" s="2"/>
      <c r="B20" s="218" t="s">
        <v>126</v>
      </c>
      <c r="C20" s="218"/>
      <c r="D20" s="230" t="s">
        <v>191</v>
      </c>
      <c r="E20" s="231"/>
      <c r="F20" s="231"/>
      <c r="G20" s="231"/>
      <c r="H20" s="231"/>
      <c r="I20" s="231"/>
      <c r="J20" s="231"/>
      <c r="K20" s="231"/>
      <c r="L20" s="232"/>
      <c r="M20" s="21"/>
      <c r="N20" s="21"/>
      <c r="O20" s="21"/>
      <c r="P20" s="21"/>
      <c r="Q20" s="21"/>
      <c r="R20" s="21"/>
    </row>
    <row r="21" spans="1:23" ht="42.75" customHeight="1" x14ac:dyDescent="0.25">
      <c r="A21" s="2"/>
      <c r="B21" s="218"/>
      <c r="C21" s="218"/>
      <c r="D21" s="233"/>
      <c r="E21" s="234"/>
      <c r="F21" s="234"/>
      <c r="G21" s="234"/>
      <c r="H21" s="234"/>
      <c r="I21" s="234"/>
      <c r="J21" s="234"/>
      <c r="K21" s="234"/>
      <c r="L21" s="235"/>
      <c r="M21" s="21"/>
      <c r="N21" s="21"/>
      <c r="O21" s="21"/>
      <c r="P21" s="21"/>
      <c r="Q21" s="21"/>
      <c r="R21" s="21"/>
    </row>
    <row r="22" spans="1:23" ht="13.5" customHeight="1" x14ac:dyDescent="0.25">
      <c r="A22" s="2"/>
      <c r="B22" s="34"/>
      <c r="C22" s="34"/>
      <c r="D22" s="34"/>
      <c r="E22" s="34"/>
      <c r="F22" s="17"/>
      <c r="G22" s="17"/>
      <c r="H22" s="21"/>
      <c r="I22" s="21"/>
      <c r="J22" s="34"/>
      <c r="K22" s="21"/>
      <c r="L22" s="17"/>
      <c r="M22" s="21"/>
      <c r="N22" s="21"/>
      <c r="O22" s="21"/>
      <c r="P22" s="21"/>
      <c r="Q22" s="21"/>
      <c r="R22" s="21"/>
    </row>
    <row r="23" spans="1:23" x14ac:dyDescent="0.25">
      <c r="A23" s="2"/>
      <c r="B23" s="34"/>
      <c r="C23" s="34"/>
      <c r="D23" s="230" t="s">
        <v>192</v>
      </c>
      <c r="E23" s="231"/>
      <c r="F23" s="231"/>
      <c r="G23" s="231"/>
      <c r="H23" s="231"/>
      <c r="I23" s="231"/>
      <c r="J23" s="231"/>
      <c r="K23" s="231"/>
      <c r="L23" s="232"/>
      <c r="M23" s="21"/>
      <c r="N23" s="21"/>
      <c r="O23" s="21"/>
      <c r="P23" s="21"/>
      <c r="Q23" s="21"/>
      <c r="R23" s="21"/>
    </row>
    <row r="24" spans="1:23" ht="31.5" customHeight="1" x14ac:dyDescent="0.25">
      <c r="A24" s="2"/>
      <c r="B24" s="34"/>
      <c r="C24" s="34"/>
      <c r="D24" s="233"/>
      <c r="E24" s="234"/>
      <c r="F24" s="234"/>
      <c r="G24" s="234"/>
      <c r="H24" s="234"/>
      <c r="I24" s="234"/>
      <c r="J24" s="234"/>
      <c r="K24" s="234"/>
      <c r="L24" s="235"/>
      <c r="M24" s="21"/>
      <c r="N24" s="21"/>
      <c r="O24" s="21"/>
      <c r="P24" s="21"/>
      <c r="Q24" s="21"/>
      <c r="R24" s="21"/>
    </row>
    <row r="25" spans="1:23" ht="21.75" customHeight="1" x14ac:dyDescent="0.25">
      <c r="A25" s="2"/>
      <c r="B25" s="34"/>
      <c r="C25" s="34"/>
      <c r="D25" s="34"/>
      <c r="E25" s="34"/>
      <c r="F25" s="17"/>
      <c r="G25" s="17"/>
      <c r="H25" s="21"/>
      <c r="I25" s="21"/>
      <c r="J25" s="34"/>
      <c r="K25" s="21"/>
      <c r="L25" s="17"/>
      <c r="M25" s="21"/>
      <c r="N25" s="21"/>
      <c r="O25" s="21"/>
      <c r="P25" s="21"/>
      <c r="Q25" s="21"/>
      <c r="R25" s="21"/>
    </row>
    <row r="26" spans="1:23" ht="173.25" customHeight="1" x14ac:dyDescent="0.25">
      <c r="A26" s="2" t="s">
        <v>9</v>
      </c>
      <c r="B26" s="218" t="s">
        <v>16</v>
      </c>
      <c r="C26" s="218"/>
      <c r="D26" s="229" t="s">
        <v>241</v>
      </c>
      <c r="E26" s="229"/>
      <c r="F26" s="229"/>
      <c r="G26" s="229"/>
      <c r="H26" s="229"/>
      <c r="I26" s="229"/>
      <c r="J26" s="229"/>
      <c r="K26" s="229"/>
      <c r="L26" s="229"/>
      <c r="M26" s="17"/>
      <c r="N26" s="17"/>
      <c r="O26" s="227"/>
      <c r="P26" s="227"/>
      <c r="Q26" s="227"/>
      <c r="R26" s="227"/>
      <c r="S26" s="227"/>
      <c r="T26" s="227"/>
      <c r="U26" s="227"/>
      <c r="V26" s="227"/>
      <c r="W26" s="227"/>
    </row>
    <row r="27" spans="1:23" ht="25.5" customHeight="1" x14ac:dyDescent="0.25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22"/>
    </row>
    <row r="28" spans="1:23" ht="22.5" customHeight="1" x14ac:dyDescent="0.25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4"/>
    </row>
    <row r="29" spans="1:23" ht="15" customHeight="1" x14ac:dyDescent="0.25"/>
    <row r="30" spans="1:23" ht="15" customHeight="1" x14ac:dyDescent="0.25"/>
    <row r="31" spans="1:23" ht="15" customHeight="1" x14ac:dyDescent="0.25"/>
  </sheetData>
  <mergeCells count="25">
    <mergeCell ref="O26:W26"/>
    <mergeCell ref="M17:N17"/>
    <mergeCell ref="D11:L11"/>
    <mergeCell ref="D14:L14"/>
    <mergeCell ref="D26:L26"/>
    <mergeCell ref="D16:L16"/>
    <mergeCell ref="M16:N16"/>
    <mergeCell ref="D17:L17"/>
    <mergeCell ref="D20:L21"/>
    <mergeCell ref="D23:L24"/>
    <mergeCell ref="D18:E18"/>
    <mergeCell ref="B26:C26"/>
    <mergeCell ref="B11:C11"/>
    <mergeCell ref="B18:C18"/>
    <mergeCell ref="B14:C14"/>
    <mergeCell ref="B16:C16"/>
    <mergeCell ref="B20:C21"/>
    <mergeCell ref="A6:J6"/>
    <mergeCell ref="B7:C7"/>
    <mergeCell ref="B9:C9"/>
    <mergeCell ref="A3:R3"/>
    <mergeCell ref="A4:R4"/>
    <mergeCell ref="A5:R5"/>
    <mergeCell ref="D7:L7"/>
    <mergeCell ref="D9:I9"/>
  </mergeCells>
  <pageMargins left="0.7" right="0.7" top="0.75" bottom="0.75" header="0.3" footer="0.3"/>
  <pageSetup paperSize="9" scale="87" orientation="portrait" r:id="rId1"/>
  <colBreaks count="1" manualBreakCount="1">
    <brk id="17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"/>
  <sheetViews>
    <sheetView view="pageBreakPreview" zoomScale="130" zoomScaleNormal="100" zoomScaleSheetLayoutView="130" workbookViewId="0">
      <selection activeCell="C26" sqref="C26"/>
    </sheetView>
  </sheetViews>
  <sheetFormatPr defaultRowHeight="15" x14ac:dyDescent="0.25"/>
  <cols>
    <col min="1" max="1" width="6.85546875" customWidth="1"/>
    <col min="2" max="2" width="20.7109375" customWidth="1"/>
    <col min="3" max="3" width="18.7109375" customWidth="1"/>
    <col min="4" max="4" width="16" customWidth="1"/>
  </cols>
  <sheetData>
    <row r="2" spans="1:7" x14ac:dyDescent="0.25">
      <c r="A2" t="s">
        <v>18</v>
      </c>
      <c r="B2" s="217" t="s">
        <v>17</v>
      </c>
      <c r="C2" s="217"/>
      <c r="D2" s="217"/>
      <c r="E2" s="217"/>
      <c r="F2" s="217"/>
      <c r="G2" s="217"/>
    </row>
    <row r="3" spans="1:7" x14ac:dyDescent="0.25">
      <c r="B3" s="1"/>
      <c r="C3" s="1"/>
      <c r="D3" s="1"/>
      <c r="E3" s="1"/>
      <c r="F3" s="1"/>
      <c r="G3" s="1"/>
    </row>
    <row r="4" spans="1:7" ht="58.5" customHeight="1" x14ac:dyDescent="0.25">
      <c r="B4" s="237" t="s">
        <v>22</v>
      </c>
      <c r="C4" s="237"/>
      <c r="D4" s="237"/>
      <c r="E4" s="1"/>
      <c r="F4" s="1"/>
      <c r="G4" s="1"/>
    </row>
    <row r="6" spans="1:7" s="42" customFormat="1" ht="45" x14ac:dyDescent="0.25">
      <c r="A6" s="32" t="s">
        <v>19</v>
      </c>
      <c r="B6" s="32" t="s">
        <v>20</v>
      </c>
      <c r="C6" s="32" t="s">
        <v>186</v>
      </c>
      <c r="D6" s="32" t="s">
        <v>21</v>
      </c>
    </row>
    <row r="7" spans="1:7" x14ac:dyDescent="0.25">
      <c r="A7" s="7">
        <v>1</v>
      </c>
      <c r="B7" s="3" t="s">
        <v>187</v>
      </c>
      <c r="C7" s="3">
        <v>86100</v>
      </c>
      <c r="D7" s="27">
        <v>1</v>
      </c>
    </row>
    <row r="9" spans="1:7" x14ac:dyDescent="0.25">
      <c r="B9" s="9"/>
    </row>
  </sheetData>
  <mergeCells count="2">
    <mergeCell ref="B2:G2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6"/>
  <sheetViews>
    <sheetView showFormulas="1" view="pageBreakPreview" zoomScaleNormal="100" zoomScaleSheetLayoutView="100" workbookViewId="0">
      <selection activeCell="D23" sqref="D23"/>
    </sheetView>
  </sheetViews>
  <sheetFormatPr defaultRowHeight="15" x14ac:dyDescent="0.25"/>
  <cols>
    <col min="1" max="1" width="3.42578125" bestFit="1" customWidth="1"/>
    <col min="2" max="2" width="16.7109375" bestFit="1" customWidth="1"/>
    <col min="3" max="3" width="4.7109375" bestFit="1" customWidth="1"/>
    <col min="4" max="4" width="18.7109375" bestFit="1" customWidth="1"/>
    <col min="5" max="5" width="8.140625" bestFit="1" customWidth="1"/>
    <col min="6" max="6" width="9.140625" bestFit="1" customWidth="1"/>
  </cols>
  <sheetData>
    <row r="2" spans="1:8" x14ac:dyDescent="0.25">
      <c r="A2" t="s">
        <v>23</v>
      </c>
      <c r="B2" s="238" t="s">
        <v>137</v>
      </c>
      <c r="C2" s="238"/>
      <c r="D2" s="238"/>
      <c r="E2" s="238"/>
      <c r="F2" s="238"/>
      <c r="G2" s="238"/>
      <c r="H2" s="238"/>
    </row>
    <row r="4" spans="1:8" ht="51.75" customHeight="1" x14ac:dyDescent="0.25">
      <c r="A4" s="8" t="s">
        <v>165</v>
      </c>
      <c r="B4" s="8" t="s">
        <v>166</v>
      </c>
      <c r="C4" s="8" t="s">
        <v>167</v>
      </c>
      <c r="D4" s="8" t="s">
        <v>168</v>
      </c>
      <c r="E4" s="8" t="s">
        <v>169</v>
      </c>
      <c r="F4" s="8" t="s">
        <v>170</v>
      </c>
    </row>
    <row r="5" spans="1:8" x14ac:dyDescent="0.25">
      <c r="A5" s="46">
        <v>1</v>
      </c>
      <c r="B5" s="46"/>
      <c r="C5" s="46"/>
      <c r="D5" s="46"/>
      <c r="E5" s="46"/>
      <c r="F5" s="46"/>
    </row>
    <row r="6" spans="1:8" x14ac:dyDescent="0.25">
      <c r="A6" s="46">
        <v>2</v>
      </c>
      <c r="B6" s="46"/>
      <c r="C6" s="46"/>
      <c r="D6" s="46"/>
      <c r="E6" s="46"/>
      <c r="F6" s="46"/>
    </row>
    <row r="7" spans="1:8" x14ac:dyDescent="0.25">
      <c r="A7" s="46">
        <v>3</v>
      </c>
      <c r="B7" s="46"/>
      <c r="C7" s="46"/>
      <c r="D7" s="46"/>
      <c r="E7" s="46"/>
      <c r="F7" s="46"/>
    </row>
    <row r="8" spans="1:8" x14ac:dyDescent="0.25">
      <c r="A8" s="46">
        <v>4</v>
      </c>
      <c r="B8" s="46"/>
      <c r="C8" s="46"/>
      <c r="D8" s="46"/>
      <c r="E8" s="46"/>
      <c r="F8" s="46"/>
    </row>
    <row r="16" spans="1:8" x14ac:dyDescent="0.25">
      <c r="C16" s="36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279"/>
  <sheetViews>
    <sheetView view="pageBreakPreview" zoomScale="145" zoomScaleNormal="100" zoomScaleSheetLayoutView="145" workbookViewId="0">
      <selection activeCell="B200" sqref="B200"/>
    </sheetView>
  </sheetViews>
  <sheetFormatPr defaultRowHeight="15" x14ac:dyDescent="0.25"/>
  <cols>
    <col min="1" max="1" width="17.42578125" style="52" customWidth="1"/>
    <col min="2" max="2" width="58" style="76" customWidth="1"/>
    <col min="3" max="3" width="12.7109375" style="68" bestFit="1" customWidth="1"/>
    <col min="4" max="4" width="18.140625" style="68" bestFit="1" customWidth="1"/>
    <col min="5" max="5" width="16.42578125" style="68" bestFit="1" customWidth="1"/>
    <col min="6" max="6" width="18.140625" style="68" bestFit="1" customWidth="1"/>
    <col min="7" max="9" width="11.5703125" style="68" bestFit="1" customWidth="1"/>
    <col min="10" max="10" width="11" style="68" customWidth="1"/>
    <col min="11" max="11" width="18.5703125" style="193" bestFit="1" customWidth="1"/>
    <col min="12" max="12" width="9.140625" style="52"/>
    <col min="13" max="13" width="12.140625" style="52" customWidth="1"/>
    <col min="14" max="16384" width="9.140625" style="52"/>
  </cols>
  <sheetData>
    <row r="2" spans="1:17" x14ac:dyDescent="0.25">
      <c r="A2" s="67" t="s">
        <v>25</v>
      </c>
      <c r="B2" s="240" t="s">
        <v>24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4" spans="1:17" x14ac:dyDescent="0.25">
      <c r="A4" s="67" t="s">
        <v>32</v>
      </c>
      <c r="B4" s="240" t="s">
        <v>26</v>
      </c>
      <c r="C4" s="240"/>
      <c r="D4" s="240"/>
      <c r="E4" s="240"/>
      <c r="F4" s="240"/>
      <c r="G4" s="240"/>
      <c r="H4" s="240"/>
      <c r="I4" s="240"/>
      <c r="J4" s="240"/>
      <c r="K4" s="240"/>
    </row>
    <row r="5" spans="1:17" ht="15.75" thickBot="1" x14ac:dyDescent="0.3"/>
    <row r="6" spans="1:17" s="68" customFormat="1" ht="78" customHeight="1" x14ac:dyDescent="0.25">
      <c r="B6" s="55" t="s">
        <v>27</v>
      </c>
      <c r="C6" s="241" t="s">
        <v>264</v>
      </c>
      <c r="D6" s="241"/>
      <c r="E6" s="241"/>
      <c r="F6" s="241"/>
      <c r="G6" s="241" t="s">
        <v>265</v>
      </c>
      <c r="H6" s="241"/>
      <c r="I6" s="241"/>
      <c r="J6" s="241"/>
      <c r="K6" s="242" t="s">
        <v>83</v>
      </c>
    </row>
    <row r="7" spans="1:17" s="68" customFormat="1" ht="50.25" customHeight="1" x14ac:dyDescent="0.25">
      <c r="B7" s="58"/>
      <c r="C7" s="165" t="s">
        <v>79</v>
      </c>
      <c r="D7" s="165" t="s">
        <v>80</v>
      </c>
      <c r="E7" s="165" t="s">
        <v>81</v>
      </c>
      <c r="F7" s="165" t="s">
        <v>82</v>
      </c>
      <c r="G7" s="165" t="s">
        <v>79</v>
      </c>
      <c r="H7" s="165" t="s">
        <v>80</v>
      </c>
      <c r="I7" s="165" t="s">
        <v>81</v>
      </c>
      <c r="J7" s="165" t="s">
        <v>82</v>
      </c>
      <c r="K7" s="243"/>
    </row>
    <row r="8" spans="1:17" ht="34.5" customHeight="1" x14ac:dyDescent="0.25">
      <c r="B8" s="170" t="s">
        <v>84</v>
      </c>
      <c r="C8" s="30"/>
      <c r="D8" s="30"/>
      <c r="E8" s="30"/>
      <c r="F8" s="30"/>
      <c r="G8" s="30"/>
      <c r="H8" s="30"/>
      <c r="I8" s="30"/>
      <c r="J8" s="30"/>
      <c r="K8" s="65"/>
    </row>
    <row r="9" spans="1:17" ht="34.5" customHeight="1" x14ac:dyDescent="0.25">
      <c r="B9" s="58" t="s">
        <v>104</v>
      </c>
      <c r="C9" s="30"/>
      <c r="D9" s="30"/>
      <c r="E9" s="30"/>
      <c r="F9" s="30"/>
      <c r="G9" s="30"/>
      <c r="H9" s="30"/>
      <c r="I9" s="30"/>
      <c r="J9" s="30"/>
      <c r="K9" s="65"/>
    </row>
    <row r="10" spans="1:17" ht="34.5" customHeight="1" x14ac:dyDescent="0.25">
      <c r="B10" s="170" t="s">
        <v>85</v>
      </c>
      <c r="C10" s="69">
        <v>864336</v>
      </c>
      <c r="D10" s="69" t="s">
        <v>86</v>
      </c>
      <c r="E10" s="69">
        <v>864341</v>
      </c>
      <c r="F10" s="70">
        <v>0.94</v>
      </c>
      <c r="G10" s="69">
        <v>864336</v>
      </c>
      <c r="H10" s="69">
        <v>5</v>
      </c>
      <c r="I10" s="72">
        <f>G10+H10</f>
        <v>864341</v>
      </c>
      <c r="J10" s="28">
        <f t="shared" ref="J10:J15" si="0">I10/91673000*100</f>
        <v>0.94285231202207842</v>
      </c>
      <c r="K10" s="71" t="s">
        <v>112</v>
      </c>
    </row>
    <row r="11" spans="1:17" x14ac:dyDescent="0.25">
      <c r="B11" s="174" t="s">
        <v>128</v>
      </c>
      <c r="C11" s="70" t="s">
        <v>112</v>
      </c>
      <c r="D11" s="72">
        <v>23834196</v>
      </c>
      <c r="E11" s="72">
        <v>23834196</v>
      </c>
      <c r="F11" s="28">
        <v>26</v>
      </c>
      <c r="G11" s="30" t="s">
        <v>112</v>
      </c>
      <c r="H11" s="72">
        <v>23834196</v>
      </c>
      <c r="I11" s="72">
        <v>23834196</v>
      </c>
      <c r="J11" s="28">
        <f t="shared" si="0"/>
        <v>25.999144786360219</v>
      </c>
      <c r="K11" s="71" t="s">
        <v>112</v>
      </c>
    </row>
    <row r="12" spans="1:17" x14ac:dyDescent="0.25">
      <c r="B12" s="174" t="s">
        <v>91</v>
      </c>
      <c r="C12" s="72">
        <v>20578163</v>
      </c>
      <c r="D12" s="72" t="s">
        <v>112</v>
      </c>
      <c r="E12" s="72">
        <v>20578163</v>
      </c>
      <c r="F12" s="28">
        <v>22.45</v>
      </c>
      <c r="G12" s="72">
        <v>20578163</v>
      </c>
      <c r="H12" s="30" t="s">
        <v>112</v>
      </c>
      <c r="I12" s="72">
        <v>20578163</v>
      </c>
      <c r="J12" s="28">
        <f t="shared" si="0"/>
        <v>22.447354182801917</v>
      </c>
      <c r="K12" s="71" t="s">
        <v>112</v>
      </c>
    </row>
    <row r="13" spans="1:17" x14ac:dyDescent="0.25">
      <c r="B13" s="174" t="s">
        <v>92</v>
      </c>
      <c r="C13" s="70" t="s">
        <v>112</v>
      </c>
      <c r="D13" s="70" t="s">
        <v>112</v>
      </c>
      <c r="E13" s="70" t="s">
        <v>112</v>
      </c>
      <c r="F13" s="28">
        <v>0</v>
      </c>
      <c r="G13" s="70" t="s">
        <v>112</v>
      </c>
      <c r="H13" s="30" t="s">
        <v>112</v>
      </c>
      <c r="I13" s="30" t="s">
        <v>112</v>
      </c>
      <c r="J13" s="28">
        <v>0</v>
      </c>
      <c r="K13" s="71" t="s">
        <v>112</v>
      </c>
    </row>
    <row r="14" spans="1:17" x14ac:dyDescent="0.25">
      <c r="B14" s="174" t="s">
        <v>127</v>
      </c>
      <c r="C14" s="70" t="s">
        <v>112</v>
      </c>
      <c r="D14" s="70" t="s">
        <v>112</v>
      </c>
      <c r="E14" s="70" t="s">
        <v>112</v>
      </c>
      <c r="F14" s="28">
        <v>0</v>
      </c>
      <c r="G14" s="70" t="s">
        <v>112</v>
      </c>
      <c r="H14" s="30"/>
      <c r="I14" s="30" t="s">
        <v>112</v>
      </c>
      <c r="J14" s="28">
        <v>0</v>
      </c>
      <c r="K14" s="71" t="s">
        <v>112</v>
      </c>
    </row>
    <row r="15" spans="1:17" x14ac:dyDescent="0.25">
      <c r="B15" s="175" t="s">
        <v>88</v>
      </c>
      <c r="C15" s="72">
        <f>SUM(C10:C14)</f>
        <v>21442499</v>
      </c>
      <c r="D15" s="72">
        <v>23834201</v>
      </c>
      <c r="E15" s="72">
        <f>SUM(E10:E14)</f>
        <v>45276700</v>
      </c>
      <c r="F15" s="28">
        <f>SUM(F10:F14)</f>
        <v>49.39</v>
      </c>
      <c r="G15" s="72">
        <f>G10+G12</f>
        <v>21442499</v>
      </c>
      <c r="H15" s="72">
        <f>H10+H11</f>
        <v>23834201</v>
      </c>
      <c r="I15" s="72">
        <f>I10+I11+I12</f>
        <v>45276700</v>
      </c>
      <c r="J15" s="28">
        <f t="shared" si="0"/>
        <v>49.389351281184204</v>
      </c>
      <c r="K15" s="71" t="s">
        <v>112</v>
      </c>
    </row>
    <row r="16" spans="1:17" ht="24" customHeight="1" x14ac:dyDescent="0.25">
      <c r="B16" s="170" t="s">
        <v>133</v>
      </c>
      <c r="C16" s="73"/>
      <c r="D16" s="73"/>
      <c r="E16" s="73"/>
      <c r="F16" s="73"/>
      <c r="G16" s="30"/>
      <c r="H16" s="30"/>
      <c r="I16" s="30"/>
      <c r="J16" s="30"/>
      <c r="K16" s="71"/>
    </row>
    <row r="17" spans="2:14" ht="18.75" customHeight="1" x14ac:dyDescent="0.25">
      <c r="B17" s="170" t="s">
        <v>89</v>
      </c>
      <c r="C17" s="70" t="s">
        <v>112</v>
      </c>
      <c r="D17" s="70" t="s">
        <v>112</v>
      </c>
      <c r="E17" s="70" t="s">
        <v>112</v>
      </c>
      <c r="F17" s="70" t="s">
        <v>112</v>
      </c>
      <c r="G17" s="70" t="s">
        <v>112</v>
      </c>
      <c r="H17" s="70" t="s">
        <v>112</v>
      </c>
      <c r="I17" s="70" t="s">
        <v>112</v>
      </c>
      <c r="J17" s="70" t="s">
        <v>112</v>
      </c>
      <c r="K17" s="71" t="s">
        <v>112</v>
      </c>
    </row>
    <row r="18" spans="2:14" x14ac:dyDescent="0.25">
      <c r="B18" s="174" t="s">
        <v>90</v>
      </c>
      <c r="C18" s="70" t="s">
        <v>112</v>
      </c>
      <c r="D18" s="70" t="s">
        <v>112</v>
      </c>
      <c r="E18" s="70" t="s">
        <v>112</v>
      </c>
      <c r="F18" s="70" t="s">
        <v>112</v>
      </c>
      <c r="G18" s="70" t="s">
        <v>112</v>
      </c>
      <c r="H18" s="70" t="s">
        <v>112</v>
      </c>
      <c r="I18" s="70" t="s">
        <v>112</v>
      </c>
      <c r="J18" s="70" t="s">
        <v>112</v>
      </c>
      <c r="K18" s="71" t="s">
        <v>112</v>
      </c>
    </row>
    <row r="19" spans="2:14" x14ac:dyDescent="0.25">
      <c r="B19" s="174" t="s">
        <v>91</v>
      </c>
      <c r="C19" s="30">
        <v>1475000</v>
      </c>
      <c r="D19" s="70" t="s">
        <v>112</v>
      </c>
      <c r="E19" s="30">
        <v>1475000</v>
      </c>
      <c r="F19" s="28">
        <v>1.61</v>
      </c>
      <c r="G19" s="30">
        <v>1475000</v>
      </c>
      <c r="H19" s="30" t="s">
        <v>112</v>
      </c>
      <c r="I19" s="30">
        <v>1475000</v>
      </c>
      <c r="J19" s="70">
        <f>I19/91673000*100</f>
        <v>1.6089797432177415</v>
      </c>
      <c r="K19" s="71" t="s">
        <v>112</v>
      </c>
    </row>
    <row r="20" spans="2:14" x14ac:dyDescent="0.25">
      <c r="B20" s="174" t="s">
        <v>92</v>
      </c>
      <c r="C20" s="70" t="s">
        <v>112</v>
      </c>
      <c r="D20" s="70" t="s">
        <v>112</v>
      </c>
      <c r="E20" s="70" t="s">
        <v>112</v>
      </c>
      <c r="F20" s="70" t="s">
        <v>112</v>
      </c>
      <c r="G20" s="30" t="s">
        <v>112</v>
      </c>
      <c r="H20" s="30" t="s">
        <v>112</v>
      </c>
      <c r="I20" s="30" t="s">
        <v>112</v>
      </c>
      <c r="J20" s="30" t="s">
        <v>112</v>
      </c>
      <c r="K20" s="71" t="s">
        <v>112</v>
      </c>
    </row>
    <row r="21" spans="2:14" x14ac:dyDescent="0.25">
      <c r="B21" s="174" t="s">
        <v>87</v>
      </c>
      <c r="C21" s="70" t="s">
        <v>112</v>
      </c>
      <c r="D21" s="70" t="s">
        <v>112</v>
      </c>
      <c r="E21" s="70" t="s">
        <v>112</v>
      </c>
      <c r="F21" s="70" t="s">
        <v>112</v>
      </c>
      <c r="G21" s="30" t="s">
        <v>112</v>
      </c>
      <c r="H21" s="30" t="s">
        <v>112</v>
      </c>
      <c r="I21" s="30" t="s">
        <v>112</v>
      </c>
      <c r="J21" s="30" t="s">
        <v>112</v>
      </c>
      <c r="K21" s="71" t="s">
        <v>112</v>
      </c>
    </row>
    <row r="22" spans="2:14" x14ac:dyDescent="0.25">
      <c r="B22" s="176" t="s">
        <v>93</v>
      </c>
      <c r="C22" s="30">
        <f>SUM(C17:C21)</f>
        <v>1475000</v>
      </c>
      <c r="D22" s="70" t="s">
        <v>112</v>
      </c>
      <c r="E22" s="30">
        <f>SUM(E17:E21)</f>
        <v>1475000</v>
      </c>
      <c r="F22" s="28">
        <f>SUM(F17:F21)</f>
        <v>1.61</v>
      </c>
      <c r="G22" s="30">
        <v>1475000</v>
      </c>
      <c r="H22" s="30" t="s">
        <v>112</v>
      </c>
      <c r="I22" s="30">
        <v>1475000</v>
      </c>
      <c r="J22" s="30">
        <v>1.61</v>
      </c>
      <c r="K22" s="71" t="s">
        <v>112</v>
      </c>
    </row>
    <row r="23" spans="2:14" x14ac:dyDescent="0.25">
      <c r="B23" s="176" t="s">
        <v>94</v>
      </c>
      <c r="C23" s="72">
        <f>C15+C22</f>
        <v>22917499</v>
      </c>
      <c r="D23" s="72">
        <f>SUM(D15:D22)</f>
        <v>23834201</v>
      </c>
      <c r="E23" s="72">
        <f>E15+E22</f>
        <v>46751700</v>
      </c>
      <c r="F23" s="28">
        <f>F15+F22</f>
        <v>51</v>
      </c>
      <c r="G23" s="72">
        <f>G22+G15</f>
        <v>22917499</v>
      </c>
      <c r="H23" s="72">
        <f>H15</f>
        <v>23834201</v>
      </c>
      <c r="I23" s="72">
        <f>I22+I15</f>
        <v>46751700</v>
      </c>
      <c r="J23" s="28">
        <f>I23/91673000*100</f>
        <v>50.998331024401956</v>
      </c>
      <c r="K23" s="71" t="s">
        <v>112</v>
      </c>
      <c r="M23" s="74"/>
    </row>
    <row r="24" spans="2:14" ht="36" customHeight="1" x14ac:dyDescent="0.25">
      <c r="B24" s="170" t="s">
        <v>130</v>
      </c>
      <c r="C24" s="73"/>
      <c r="D24" s="73"/>
      <c r="E24" s="69"/>
      <c r="F24" s="73"/>
      <c r="G24" s="30"/>
      <c r="H24" s="30"/>
      <c r="I24" s="30"/>
      <c r="J24" s="30"/>
      <c r="K24" s="71"/>
    </row>
    <row r="25" spans="2:14" ht="36" customHeight="1" x14ac:dyDescent="0.25">
      <c r="B25" s="58" t="s">
        <v>131</v>
      </c>
      <c r="C25" s="73"/>
      <c r="D25" s="73"/>
      <c r="E25" s="69"/>
      <c r="F25" s="73"/>
      <c r="G25" s="30"/>
      <c r="H25" s="30"/>
      <c r="I25" s="30"/>
      <c r="J25" s="30"/>
      <c r="K25" s="71"/>
    </row>
    <row r="26" spans="2:14" ht="25.5" customHeight="1" x14ac:dyDescent="0.25">
      <c r="B26" s="170" t="s">
        <v>95</v>
      </c>
      <c r="C26" s="70" t="s">
        <v>112</v>
      </c>
      <c r="D26" s="70" t="s">
        <v>112</v>
      </c>
      <c r="E26" s="70" t="s">
        <v>112</v>
      </c>
      <c r="F26" s="70" t="s">
        <v>112</v>
      </c>
      <c r="G26" s="70" t="s">
        <v>112</v>
      </c>
      <c r="H26" s="70" t="s">
        <v>112</v>
      </c>
      <c r="I26" s="70" t="s">
        <v>112</v>
      </c>
      <c r="J26" s="70" t="s">
        <v>112</v>
      </c>
      <c r="K26" s="71" t="s">
        <v>112</v>
      </c>
    </row>
    <row r="27" spans="2:14" x14ac:dyDescent="0.25">
      <c r="B27" s="174" t="s">
        <v>96</v>
      </c>
      <c r="C27" s="70" t="s">
        <v>112</v>
      </c>
      <c r="D27" s="70" t="s">
        <v>112</v>
      </c>
      <c r="E27" s="70" t="s">
        <v>112</v>
      </c>
      <c r="F27" s="70" t="s">
        <v>112</v>
      </c>
      <c r="G27" s="70" t="s">
        <v>112</v>
      </c>
      <c r="H27" s="70" t="s">
        <v>112</v>
      </c>
      <c r="I27" s="70" t="s">
        <v>112</v>
      </c>
      <c r="J27" s="70" t="s">
        <v>112</v>
      </c>
      <c r="K27" s="64" t="s">
        <v>112</v>
      </c>
    </row>
    <row r="28" spans="2:14" x14ac:dyDescent="0.25">
      <c r="B28" s="174" t="s">
        <v>97</v>
      </c>
      <c r="C28" s="70" t="s">
        <v>112</v>
      </c>
      <c r="D28" s="70" t="s">
        <v>112</v>
      </c>
      <c r="E28" s="70" t="s">
        <v>112</v>
      </c>
      <c r="F28" s="70" t="s">
        <v>112</v>
      </c>
      <c r="G28" s="70" t="s">
        <v>112</v>
      </c>
      <c r="H28" s="70" t="s">
        <v>112</v>
      </c>
      <c r="I28" s="70" t="s">
        <v>112</v>
      </c>
      <c r="J28" s="70" t="s">
        <v>112</v>
      </c>
      <c r="K28" s="64" t="s">
        <v>112</v>
      </c>
    </row>
    <row r="29" spans="2:14" x14ac:dyDescent="0.25">
      <c r="B29" s="174" t="s">
        <v>98</v>
      </c>
      <c r="C29" s="70" t="s">
        <v>112</v>
      </c>
      <c r="D29" s="70" t="s">
        <v>112</v>
      </c>
      <c r="E29" s="70" t="s">
        <v>112</v>
      </c>
      <c r="F29" s="70" t="s">
        <v>112</v>
      </c>
      <c r="G29" s="70" t="s">
        <v>112</v>
      </c>
      <c r="H29" s="70" t="s">
        <v>112</v>
      </c>
      <c r="I29" s="70" t="s">
        <v>112</v>
      </c>
      <c r="J29" s="70" t="s">
        <v>112</v>
      </c>
      <c r="K29" s="64" t="s">
        <v>112</v>
      </c>
    </row>
    <row r="30" spans="2:14" x14ac:dyDescent="0.25">
      <c r="B30" s="174" t="s">
        <v>99</v>
      </c>
      <c r="C30" s="70" t="s">
        <v>112</v>
      </c>
      <c r="D30" s="70" t="s">
        <v>112</v>
      </c>
      <c r="E30" s="70" t="s">
        <v>112</v>
      </c>
      <c r="F30" s="70" t="s">
        <v>112</v>
      </c>
      <c r="G30" s="70" t="s">
        <v>112</v>
      </c>
      <c r="H30" s="70" t="s">
        <v>112</v>
      </c>
      <c r="I30" s="70" t="s">
        <v>112</v>
      </c>
      <c r="J30" s="70" t="s">
        <v>112</v>
      </c>
      <c r="K30" s="64" t="s">
        <v>112</v>
      </c>
    </row>
    <row r="31" spans="2:14" x14ac:dyDescent="0.25">
      <c r="B31" s="174" t="s">
        <v>100</v>
      </c>
      <c r="C31" s="70" t="s">
        <v>112</v>
      </c>
      <c r="D31" s="70" t="s">
        <v>112</v>
      </c>
      <c r="E31" s="70" t="s">
        <v>112</v>
      </c>
      <c r="F31" s="70" t="s">
        <v>112</v>
      </c>
      <c r="G31" s="166">
        <v>11570</v>
      </c>
      <c r="H31" s="166">
        <v>0</v>
      </c>
      <c r="I31" s="166">
        <v>11570</v>
      </c>
      <c r="J31" s="167" t="s">
        <v>266</v>
      </c>
      <c r="K31" s="167" t="s">
        <v>266</v>
      </c>
    </row>
    <row r="32" spans="2:14" x14ac:dyDescent="0.25">
      <c r="B32" s="174" t="s">
        <v>129</v>
      </c>
      <c r="C32" s="70" t="s">
        <v>112</v>
      </c>
      <c r="D32" s="70" t="s">
        <v>112</v>
      </c>
      <c r="E32" s="70" t="s">
        <v>112</v>
      </c>
      <c r="F32" s="70" t="s">
        <v>112</v>
      </c>
      <c r="G32" s="70" t="s">
        <v>112</v>
      </c>
      <c r="H32" s="70" t="s">
        <v>112</v>
      </c>
      <c r="I32" s="70" t="s">
        <v>112</v>
      </c>
      <c r="J32" s="70" t="s">
        <v>112</v>
      </c>
      <c r="K32" s="64" t="s">
        <v>112</v>
      </c>
      <c r="N32" s="75"/>
    </row>
    <row r="33" spans="1:11" x14ac:dyDescent="0.25">
      <c r="B33" s="174" t="s">
        <v>101</v>
      </c>
      <c r="C33" s="70" t="s">
        <v>112</v>
      </c>
      <c r="D33" s="70" t="s">
        <v>112</v>
      </c>
      <c r="E33" s="70" t="s">
        <v>112</v>
      </c>
      <c r="F33" s="70" t="s">
        <v>112</v>
      </c>
      <c r="G33" s="70" t="s">
        <v>112</v>
      </c>
      <c r="H33" s="70" t="s">
        <v>112</v>
      </c>
      <c r="I33" s="70" t="s">
        <v>112</v>
      </c>
      <c r="J33" s="70" t="s">
        <v>112</v>
      </c>
      <c r="K33" s="64" t="s">
        <v>112</v>
      </c>
    </row>
    <row r="34" spans="1:11" x14ac:dyDescent="0.25">
      <c r="B34" s="174" t="s">
        <v>194</v>
      </c>
      <c r="C34" s="124" t="s">
        <v>112</v>
      </c>
      <c r="D34" s="124" t="s">
        <v>112</v>
      </c>
      <c r="E34" s="124" t="s">
        <v>112</v>
      </c>
      <c r="F34" s="124" t="s">
        <v>112</v>
      </c>
      <c r="G34" s="124"/>
      <c r="H34" s="124"/>
      <c r="I34" s="124"/>
      <c r="J34" s="124"/>
      <c r="K34" s="126"/>
    </row>
    <row r="35" spans="1:11" x14ac:dyDescent="0.25">
      <c r="B35" s="174" t="s">
        <v>196</v>
      </c>
      <c r="C35" s="124">
        <v>265904</v>
      </c>
      <c r="D35" s="124">
        <v>14600</v>
      </c>
      <c r="E35" s="124">
        <v>280504</v>
      </c>
      <c r="F35" s="124">
        <v>0.31</v>
      </c>
      <c r="G35" s="166">
        <v>90464</v>
      </c>
      <c r="H35" s="166">
        <v>14600</v>
      </c>
      <c r="I35" s="166">
        <v>105064</v>
      </c>
      <c r="J35" s="166">
        <v>0.11</v>
      </c>
      <c r="K35" s="126" t="s">
        <v>267</v>
      </c>
    </row>
    <row r="36" spans="1:11" x14ac:dyDescent="0.25">
      <c r="B36" s="174" t="s">
        <v>195</v>
      </c>
      <c r="C36" s="70" t="s">
        <v>112</v>
      </c>
      <c r="D36" s="30" t="s">
        <v>112</v>
      </c>
      <c r="E36" s="70" t="s">
        <v>112</v>
      </c>
      <c r="F36" s="28" t="s">
        <v>112</v>
      </c>
      <c r="G36" s="30"/>
      <c r="H36" s="30"/>
      <c r="I36" s="30"/>
      <c r="J36" s="30"/>
      <c r="K36" s="71" t="s">
        <v>112</v>
      </c>
    </row>
    <row r="37" spans="1:11" x14ac:dyDescent="0.25">
      <c r="B37" s="175" t="s">
        <v>102</v>
      </c>
      <c r="C37" s="166">
        <v>265904</v>
      </c>
      <c r="D37" s="166">
        <v>14600</v>
      </c>
      <c r="E37" s="166">
        <v>280504</v>
      </c>
      <c r="F37" s="166">
        <v>0.31</v>
      </c>
      <c r="G37" s="166">
        <v>102034</v>
      </c>
      <c r="H37" s="166">
        <v>14600</v>
      </c>
      <c r="I37" s="166">
        <v>116634</v>
      </c>
      <c r="J37" s="166">
        <v>0.12</v>
      </c>
      <c r="K37" s="126" t="s">
        <v>268</v>
      </c>
    </row>
    <row r="38" spans="1:11" ht="28.5" customHeight="1" x14ac:dyDescent="0.25">
      <c r="B38" s="170" t="s">
        <v>132</v>
      </c>
      <c r="C38" s="30"/>
      <c r="D38" s="30"/>
      <c r="E38" s="30"/>
      <c r="F38" s="30"/>
      <c r="G38" s="30"/>
      <c r="H38" s="30"/>
      <c r="I38" s="30"/>
      <c r="J38" s="30"/>
      <c r="K38" s="65"/>
    </row>
    <row r="39" spans="1:11" x14ac:dyDescent="0.25">
      <c r="A39" s="61"/>
      <c r="B39" s="175" t="s">
        <v>103</v>
      </c>
      <c r="C39" s="30"/>
      <c r="D39" s="30"/>
      <c r="E39" s="30"/>
      <c r="F39" s="30"/>
      <c r="G39" s="30"/>
      <c r="H39" s="30"/>
      <c r="I39" s="30"/>
      <c r="J39" s="30"/>
      <c r="K39" s="65"/>
    </row>
    <row r="40" spans="1:11" x14ac:dyDescent="0.25">
      <c r="A40" s="61"/>
      <c r="B40" s="174" t="s">
        <v>104</v>
      </c>
      <c r="C40" s="30"/>
      <c r="D40" s="30"/>
      <c r="E40" s="30"/>
      <c r="F40" s="28"/>
      <c r="G40" s="30"/>
      <c r="H40" s="30"/>
      <c r="I40" s="30"/>
      <c r="J40" s="30"/>
      <c r="K40" s="65"/>
    </row>
    <row r="41" spans="1:11" x14ac:dyDescent="0.25">
      <c r="A41" s="61"/>
      <c r="B41" s="175" t="s">
        <v>105</v>
      </c>
      <c r="C41" s="30"/>
      <c r="D41" s="30"/>
      <c r="E41" s="30"/>
      <c r="F41" s="30"/>
      <c r="G41" s="30"/>
      <c r="H41" s="30"/>
      <c r="I41" s="30"/>
      <c r="J41" s="30"/>
      <c r="K41" s="65"/>
    </row>
    <row r="42" spans="1:11" ht="30" x14ac:dyDescent="0.25">
      <c r="A42" s="61"/>
      <c r="B42" s="177" t="s">
        <v>106</v>
      </c>
      <c r="C42" s="166">
        <v>15350665</v>
      </c>
      <c r="D42" s="166">
        <v>1434056</v>
      </c>
      <c r="E42" s="166">
        <v>16784721</v>
      </c>
      <c r="F42" s="166">
        <v>18.309999999999999</v>
      </c>
      <c r="G42" s="166">
        <v>15544942</v>
      </c>
      <c r="H42" s="166">
        <v>1277117</v>
      </c>
      <c r="I42" s="166">
        <v>16822059</v>
      </c>
      <c r="J42" s="166">
        <v>18.350000000000001</v>
      </c>
      <c r="K42" s="166">
        <v>0.04</v>
      </c>
    </row>
    <row r="43" spans="1:11" ht="63" customHeight="1" x14ac:dyDescent="0.25">
      <c r="A43" s="61"/>
      <c r="B43" s="177" t="s">
        <v>107</v>
      </c>
      <c r="C43" s="166">
        <v>10695778</v>
      </c>
      <c r="D43" s="166">
        <v>479198</v>
      </c>
      <c r="E43" s="166">
        <v>11174976</v>
      </c>
      <c r="F43" s="166">
        <v>12.19</v>
      </c>
      <c r="G43" s="166">
        <v>10856998</v>
      </c>
      <c r="H43" s="166">
        <v>463577</v>
      </c>
      <c r="I43" s="166">
        <v>11320575</v>
      </c>
      <c r="J43" s="166">
        <v>12.35</v>
      </c>
      <c r="K43" s="166">
        <v>0.16</v>
      </c>
    </row>
    <row r="44" spans="1:11" ht="63" customHeight="1" x14ac:dyDescent="0.25">
      <c r="A44" s="61"/>
      <c r="B44" s="177" t="s">
        <v>254</v>
      </c>
      <c r="C44" s="166">
        <v>800</v>
      </c>
      <c r="D44" s="166">
        <v>0</v>
      </c>
      <c r="E44" s="166">
        <v>800</v>
      </c>
      <c r="F44" s="166">
        <v>0</v>
      </c>
      <c r="G44" s="166">
        <v>0</v>
      </c>
      <c r="H44" s="166">
        <v>0</v>
      </c>
      <c r="I44" s="166">
        <v>0</v>
      </c>
      <c r="J44" s="166">
        <v>0</v>
      </c>
      <c r="K44" s="166">
        <v>0</v>
      </c>
    </row>
    <row r="45" spans="1:11" ht="63" customHeight="1" x14ac:dyDescent="0.25">
      <c r="A45" s="61"/>
      <c r="B45" s="178" t="s">
        <v>274</v>
      </c>
      <c r="C45" s="166">
        <v>0</v>
      </c>
      <c r="D45" s="166">
        <v>0</v>
      </c>
      <c r="E45" s="166">
        <v>0</v>
      </c>
      <c r="F45" s="166" t="s">
        <v>269</v>
      </c>
      <c r="G45" s="166">
        <v>1500</v>
      </c>
      <c r="H45" s="166">
        <v>0</v>
      </c>
      <c r="I45" s="166">
        <v>1500</v>
      </c>
      <c r="J45" s="167">
        <v>0</v>
      </c>
      <c r="K45" s="166">
        <v>0</v>
      </c>
    </row>
    <row r="46" spans="1:11" x14ac:dyDescent="0.25">
      <c r="A46" s="61"/>
      <c r="B46" s="175" t="s">
        <v>275</v>
      </c>
      <c r="C46" s="82"/>
      <c r="D46" s="82"/>
      <c r="E46" s="82"/>
      <c r="F46" s="83"/>
      <c r="G46" s="30"/>
      <c r="H46" s="30"/>
      <c r="I46" s="30"/>
      <c r="J46" s="30"/>
      <c r="K46" s="65"/>
    </row>
    <row r="47" spans="1:11" x14ac:dyDescent="0.25">
      <c r="A47" s="61"/>
      <c r="B47" s="174" t="s">
        <v>276</v>
      </c>
      <c r="C47" s="166">
        <v>5470</v>
      </c>
      <c r="D47" s="166">
        <v>0</v>
      </c>
      <c r="E47" s="166">
        <v>5470</v>
      </c>
      <c r="F47" s="166">
        <v>0.01</v>
      </c>
      <c r="G47" s="166">
        <v>4170</v>
      </c>
      <c r="H47" s="166">
        <v>0</v>
      </c>
      <c r="I47" s="166">
        <v>4170</v>
      </c>
      <c r="J47" s="166">
        <v>0.01</v>
      </c>
      <c r="K47" s="166">
        <v>0</v>
      </c>
    </row>
    <row r="48" spans="1:11" x14ac:dyDescent="0.25">
      <c r="A48" s="61"/>
      <c r="B48" s="174" t="s">
        <v>277</v>
      </c>
      <c r="C48" s="166">
        <v>339291</v>
      </c>
      <c r="D48" s="166">
        <v>0</v>
      </c>
      <c r="E48" s="166">
        <v>339291</v>
      </c>
      <c r="F48" s="166">
        <v>0.37</v>
      </c>
      <c r="G48" s="166">
        <v>360969</v>
      </c>
      <c r="H48" s="166">
        <v>0</v>
      </c>
      <c r="I48" s="166">
        <v>360969</v>
      </c>
      <c r="J48" s="166">
        <v>0.39</v>
      </c>
      <c r="K48" s="166">
        <v>0.02</v>
      </c>
    </row>
    <row r="49" spans="1:13" x14ac:dyDescent="0.25">
      <c r="A49" s="61"/>
      <c r="B49" s="174" t="s">
        <v>278</v>
      </c>
      <c r="C49" s="166">
        <v>635954</v>
      </c>
      <c r="D49" s="166">
        <v>1009742</v>
      </c>
      <c r="E49" s="166">
        <v>1645696</v>
      </c>
      <c r="F49" s="166">
        <v>1.8</v>
      </c>
      <c r="G49" s="166">
        <v>681906</v>
      </c>
      <c r="H49" s="166">
        <v>941479</v>
      </c>
      <c r="I49" s="166">
        <v>1623385</v>
      </c>
      <c r="J49" s="166">
        <v>1.77</v>
      </c>
      <c r="K49" s="126" t="s">
        <v>270</v>
      </c>
    </row>
    <row r="50" spans="1:13" x14ac:dyDescent="0.25">
      <c r="B50" s="174" t="s">
        <v>279</v>
      </c>
      <c r="C50" s="166">
        <v>289378</v>
      </c>
      <c r="D50" s="166">
        <v>0</v>
      </c>
      <c r="E50" s="166">
        <v>289378</v>
      </c>
      <c r="F50" s="166">
        <v>0.32</v>
      </c>
      <c r="G50" s="166">
        <v>85973</v>
      </c>
      <c r="H50" s="166">
        <v>0</v>
      </c>
      <c r="I50" s="166">
        <v>85973</v>
      </c>
      <c r="J50" s="166">
        <v>0.09</v>
      </c>
      <c r="K50" s="126" t="s">
        <v>273</v>
      </c>
    </row>
    <row r="51" spans="1:13" x14ac:dyDescent="0.25">
      <c r="B51" s="174" t="s">
        <v>280</v>
      </c>
      <c r="C51" s="166">
        <v>1528326</v>
      </c>
      <c r="D51" s="166">
        <v>0</v>
      </c>
      <c r="E51" s="166">
        <v>1528326</v>
      </c>
      <c r="F51" s="167" t="s">
        <v>271</v>
      </c>
      <c r="G51" s="166">
        <v>1537184</v>
      </c>
      <c r="H51" s="166">
        <v>0</v>
      </c>
      <c r="I51" s="166">
        <v>1537184</v>
      </c>
      <c r="J51" s="167" t="s">
        <v>272</v>
      </c>
      <c r="K51" s="167" t="s">
        <v>266</v>
      </c>
      <c r="M51" s="99"/>
    </row>
    <row r="52" spans="1:13" x14ac:dyDescent="0.25">
      <c r="B52" s="177" t="s">
        <v>281</v>
      </c>
      <c r="C52" s="166">
        <v>12237863</v>
      </c>
      <c r="D52" s="166">
        <v>128600</v>
      </c>
      <c r="E52" s="166">
        <v>12366463</v>
      </c>
      <c r="F52" s="166">
        <v>13.49</v>
      </c>
      <c r="G52" s="166">
        <v>12374269</v>
      </c>
      <c r="H52" s="166">
        <v>125600</v>
      </c>
      <c r="I52" s="166">
        <v>12499869</v>
      </c>
      <c r="J52" s="166">
        <v>13.64</v>
      </c>
      <c r="K52" s="166">
        <v>0.15</v>
      </c>
    </row>
    <row r="53" spans="1:13" x14ac:dyDescent="0.25">
      <c r="B53" s="177" t="s">
        <v>282</v>
      </c>
      <c r="C53" s="166">
        <v>31240</v>
      </c>
      <c r="D53" s="166">
        <v>0</v>
      </c>
      <c r="E53" s="166">
        <v>31240</v>
      </c>
      <c r="F53" s="166">
        <v>0.03</v>
      </c>
      <c r="G53" s="166">
        <v>0</v>
      </c>
      <c r="H53" s="166">
        <v>0</v>
      </c>
      <c r="I53" s="166">
        <v>0</v>
      </c>
      <c r="J53" s="166">
        <v>0</v>
      </c>
      <c r="K53" s="126" t="s">
        <v>270</v>
      </c>
    </row>
    <row r="54" spans="1:13" x14ac:dyDescent="0.25">
      <c r="B54" s="177" t="s">
        <v>283</v>
      </c>
      <c r="C54" s="166">
        <v>474435</v>
      </c>
      <c r="D54" s="166">
        <v>0</v>
      </c>
      <c r="E54" s="166">
        <v>474435</v>
      </c>
      <c r="F54" s="166">
        <v>0.52</v>
      </c>
      <c r="G54" s="166">
        <v>548982</v>
      </c>
      <c r="H54" s="166">
        <v>0</v>
      </c>
      <c r="I54" s="166">
        <v>548982</v>
      </c>
      <c r="J54" s="166">
        <v>0.6</v>
      </c>
      <c r="K54" s="166">
        <v>0.08</v>
      </c>
    </row>
    <row r="55" spans="1:13" x14ac:dyDescent="0.25">
      <c r="B55" s="177" t="s">
        <v>284</v>
      </c>
      <c r="C55" s="82" t="s">
        <v>112</v>
      </c>
      <c r="D55" s="82" t="s">
        <v>112</v>
      </c>
      <c r="E55" s="82" t="s">
        <v>112</v>
      </c>
      <c r="F55" s="82" t="s">
        <v>112</v>
      </c>
      <c r="G55" s="30" t="s">
        <v>112</v>
      </c>
      <c r="H55" s="30" t="s">
        <v>112</v>
      </c>
      <c r="I55" s="30" t="s">
        <v>112</v>
      </c>
      <c r="J55" s="30" t="s">
        <v>112</v>
      </c>
      <c r="K55" s="65"/>
    </row>
    <row r="56" spans="1:13" x14ac:dyDescent="0.25">
      <c r="B56" s="176" t="s">
        <v>108</v>
      </c>
      <c r="C56" s="82">
        <f>SUM(C42:C55)</f>
        <v>41589200</v>
      </c>
      <c r="D56" s="82">
        <f>E56-C56</f>
        <v>3051596</v>
      </c>
      <c r="E56" s="82">
        <f>SUM(E42:E55)</f>
        <v>44640796</v>
      </c>
      <c r="F56" s="83">
        <f t="shared" ref="F56" si="1">E56/91673000*100</f>
        <v>48.695685752620726</v>
      </c>
      <c r="G56" s="30">
        <f>SUM(G42:G55)</f>
        <v>41996893</v>
      </c>
      <c r="H56" s="30">
        <f>SUM(H42:H55)</f>
        <v>2807773</v>
      </c>
      <c r="I56" s="30">
        <f>SUM(I42:I55)</f>
        <v>44804666</v>
      </c>
      <c r="J56" s="162" t="s">
        <v>285</v>
      </c>
      <c r="K56" s="65">
        <v>0.18</v>
      </c>
    </row>
    <row r="57" spans="1:13" x14ac:dyDescent="0.25">
      <c r="B57" s="177"/>
      <c r="C57" s="82"/>
      <c r="D57" s="82"/>
      <c r="E57" s="82"/>
      <c r="F57" s="83"/>
      <c r="G57" s="82"/>
      <c r="H57" s="82"/>
      <c r="I57" s="82"/>
      <c r="J57" s="83"/>
      <c r="K57" s="65"/>
    </row>
    <row r="58" spans="1:13" ht="47.25" customHeight="1" x14ac:dyDescent="0.25">
      <c r="B58" s="176" t="s">
        <v>109</v>
      </c>
      <c r="C58" s="82">
        <f>C37+C56</f>
        <v>41855104</v>
      </c>
      <c r="D58" s="82">
        <f>E58-C58</f>
        <v>3066196</v>
      </c>
      <c r="E58" s="82">
        <f>E37+E56</f>
        <v>44921300</v>
      </c>
      <c r="F58" s="83">
        <f>E58/91673000*100</f>
        <v>49.001668975598051</v>
      </c>
      <c r="G58" s="30">
        <f>G37+G56</f>
        <v>42098927</v>
      </c>
      <c r="H58" s="30">
        <f>H37+H56</f>
        <v>2822373</v>
      </c>
      <c r="I58" s="30">
        <f>I37+I56</f>
        <v>44921300</v>
      </c>
      <c r="J58" s="28">
        <v>49</v>
      </c>
      <c r="K58" s="65">
        <f>K37+K56</f>
        <v>0</v>
      </c>
    </row>
    <row r="59" spans="1:13" s="76" customFormat="1" ht="51.75" customHeight="1" x14ac:dyDescent="0.25">
      <c r="B59" s="176" t="s">
        <v>28</v>
      </c>
      <c r="C59" s="82" t="s">
        <v>112</v>
      </c>
      <c r="D59" s="82" t="s">
        <v>112</v>
      </c>
      <c r="E59" s="82" t="s">
        <v>112</v>
      </c>
      <c r="F59" s="83" t="s">
        <v>112</v>
      </c>
      <c r="G59" s="30"/>
      <c r="H59" s="30"/>
      <c r="I59" s="30"/>
      <c r="J59" s="30"/>
      <c r="K59" s="65" t="s">
        <v>112</v>
      </c>
    </row>
    <row r="60" spans="1:13" ht="15.75" thickBot="1" x14ac:dyDescent="0.3">
      <c r="B60" s="179" t="s">
        <v>29</v>
      </c>
      <c r="C60" s="84">
        <f>G23+C58</f>
        <v>64772603</v>
      </c>
      <c r="D60" s="85">
        <f>E60-C60</f>
        <v>26900397</v>
      </c>
      <c r="E60" s="84">
        <f>I23+E58</f>
        <v>91673000</v>
      </c>
      <c r="F60" s="85">
        <f>E60/91673000*100</f>
        <v>100</v>
      </c>
      <c r="G60" s="84">
        <f>G23+G58</f>
        <v>65016426</v>
      </c>
      <c r="H60" s="84">
        <f>H58+H23</f>
        <v>26656574</v>
      </c>
      <c r="I60" s="84">
        <f>I58+I23</f>
        <v>91673000</v>
      </c>
      <c r="J60" s="127">
        <v>100</v>
      </c>
      <c r="K60" s="77" t="s">
        <v>112</v>
      </c>
    </row>
    <row r="61" spans="1:13" x14ac:dyDescent="0.25">
      <c r="I61" s="194"/>
    </row>
    <row r="62" spans="1:13" x14ac:dyDescent="0.25">
      <c r="D62" s="194"/>
      <c r="H62" s="194"/>
    </row>
    <row r="63" spans="1:13" x14ac:dyDescent="0.25">
      <c r="A63" s="67" t="s">
        <v>30</v>
      </c>
      <c r="B63" s="180" t="s">
        <v>31</v>
      </c>
    </row>
    <row r="65" spans="1:10" ht="36.75" customHeight="1" x14ac:dyDescent="0.25">
      <c r="A65" s="32" t="s">
        <v>19</v>
      </c>
      <c r="B65" s="32" t="s">
        <v>33</v>
      </c>
      <c r="C65" s="244" t="s">
        <v>286</v>
      </c>
      <c r="D65" s="244"/>
      <c r="E65" s="244"/>
      <c r="F65" s="244" t="s">
        <v>287</v>
      </c>
      <c r="G65" s="244"/>
      <c r="H65" s="244"/>
      <c r="I65" s="244" t="s">
        <v>37</v>
      </c>
    </row>
    <row r="66" spans="1:10" ht="75" x14ac:dyDescent="0.25">
      <c r="A66" s="44"/>
      <c r="B66" s="181"/>
      <c r="C66" s="165" t="s">
        <v>34</v>
      </c>
      <c r="D66" s="165" t="s">
        <v>35</v>
      </c>
      <c r="E66" s="165" t="s">
        <v>36</v>
      </c>
      <c r="F66" s="165" t="s">
        <v>34</v>
      </c>
      <c r="G66" s="165" t="s">
        <v>35</v>
      </c>
      <c r="H66" s="165" t="s">
        <v>36</v>
      </c>
      <c r="I66" s="244"/>
      <c r="J66" s="195"/>
    </row>
    <row r="67" spans="1:10" x14ac:dyDescent="0.25">
      <c r="A67" s="108">
        <v>1</v>
      </c>
      <c r="B67" s="110" t="s">
        <v>200</v>
      </c>
      <c r="C67" s="109">
        <v>160689</v>
      </c>
      <c r="D67" s="49">
        <f>((C67*100)/'[1]Table (I)(a)'!$D$69)</f>
        <v>0.17528498031045128</v>
      </c>
      <c r="E67" s="94">
        <v>0</v>
      </c>
      <c r="F67" s="95">
        <v>160689</v>
      </c>
      <c r="G67" s="50">
        <f>((F67*100)/'[2]Table (I)(a)'!$D$69)</f>
        <v>0.17528498031045128</v>
      </c>
      <c r="H67" s="94">
        <v>0</v>
      </c>
      <c r="I67" s="94">
        <f t="shared" ref="I67:I80" si="2">H67-E67</f>
        <v>0</v>
      </c>
    </row>
    <row r="68" spans="1:10" x14ac:dyDescent="0.25">
      <c r="A68" s="108">
        <v>2</v>
      </c>
      <c r="B68" s="110" t="s">
        <v>201</v>
      </c>
      <c r="C68" s="109">
        <v>8600</v>
      </c>
      <c r="D68" s="49">
        <f>((C68*100)/'[1]Table (I)(a)'!$D$69)</f>
        <v>9.3811700282525941E-3</v>
      </c>
      <c r="E68" s="94">
        <v>0</v>
      </c>
      <c r="F68" s="95">
        <v>8600</v>
      </c>
      <c r="G68" s="50">
        <f>((F68*100)/'[2]Table (I)(a)'!$D$69)</f>
        <v>9.3811700282525941E-3</v>
      </c>
      <c r="H68" s="94">
        <v>0</v>
      </c>
      <c r="I68" s="94">
        <f t="shared" si="2"/>
        <v>0</v>
      </c>
    </row>
    <row r="69" spans="1:10" x14ac:dyDescent="0.25">
      <c r="A69" s="108">
        <v>3</v>
      </c>
      <c r="B69" s="110" t="s">
        <v>202</v>
      </c>
      <c r="C69" s="109">
        <v>138293</v>
      </c>
      <c r="D69" s="49">
        <f>((C69*100)/'[1]Table (I)(a)'!$D$69)</f>
        <v>0.15085466822292279</v>
      </c>
      <c r="E69" s="94">
        <v>0</v>
      </c>
      <c r="F69" s="95">
        <v>138293</v>
      </c>
      <c r="G69" s="50">
        <f>((F69*100)/'[2]Table (I)(a)'!$D$69)</f>
        <v>0.15085466822292279</v>
      </c>
      <c r="H69" s="94">
        <v>0</v>
      </c>
      <c r="I69" s="94">
        <f t="shared" si="2"/>
        <v>0</v>
      </c>
    </row>
    <row r="70" spans="1:10" x14ac:dyDescent="0.25">
      <c r="A70" s="108">
        <v>4</v>
      </c>
      <c r="B70" s="110" t="s">
        <v>203</v>
      </c>
      <c r="C70" s="109">
        <v>202650</v>
      </c>
      <c r="D70" s="49">
        <f>((C70*100)/'[1]Table (I)(a)'!$D$69)</f>
        <v>0.22105745421225442</v>
      </c>
      <c r="E70" s="94">
        <v>0</v>
      </c>
      <c r="F70" s="95">
        <v>202650</v>
      </c>
      <c r="G70" s="50">
        <f>((F70*100)/'[2]Table (I)(a)'!$D$69)</f>
        <v>0.22105745421225442</v>
      </c>
      <c r="H70" s="94">
        <v>0</v>
      </c>
      <c r="I70" s="94">
        <f t="shared" si="2"/>
        <v>0</v>
      </c>
    </row>
    <row r="71" spans="1:10" x14ac:dyDescent="0.25">
      <c r="A71" s="108">
        <v>5</v>
      </c>
      <c r="B71" s="110" t="s">
        <v>204</v>
      </c>
      <c r="C71" s="109">
        <v>116918</v>
      </c>
      <c r="D71" s="49">
        <f>((C71*100)/'[1]Table (I)(a)'!$D$69)</f>
        <v>0.12753809736781824</v>
      </c>
      <c r="E71" s="94">
        <v>0</v>
      </c>
      <c r="F71" s="95">
        <v>116918</v>
      </c>
      <c r="G71" s="50">
        <f>((F71*100)/'[2]Table (I)(a)'!$D$69)</f>
        <v>0.12753809736781824</v>
      </c>
      <c r="H71" s="94">
        <v>0</v>
      </c>
      <c r="I71" s="94">
        <f t="shared" si="2"/>
        <v>0</v>
      </c>
    </row>
    <row r="72" spans="1:10" x14ac:dyDescent="0.25">
      <c r="A72" s="108">
        <v>6</v>
      </c>
      <c r="B72" s="110" t="s">
        <v>205</v>
      </c>
      <c r="C72" s="109">
        <v>1</v>
      </c>
      <c r="D72" s="49">
        <f>((C72*100)/'[1]Table (I)(a)'!$D$69)</f>
        <v>1.0908337242154178E-6</v>
      </c>
      <c r="E72" s="94">
        <v>0</v>
      </c>
      <c r="F72" s="95">
        <v>1</v>
      </c>
      <c r="G72" s="50">
        <f>((F72*100)/'[2]Table (I)(a)'!$D$69)</f>
        <v>1.0908337242154178E-6</v>
      </c>
      <c r="H72" s="94">
        <v>0</v>
      </c>
      <c r="I72" s="94">
        <f t="shared" si="2"/>
        <v>0</v>
      </c>
    </row>
    <row r="73" spans="1:10" x14ac:dyDescent="0.25">
      <c r="A73" s="108">
        <v>7</v>
      </c>
      <c r="B73" s="110" t="s">
        <v>206</v>
      </c>
      <c r="C73" s="109">
        <v>237187</v>
      </c>
      <c r="D73" s="49">
        <f>((C73*100)/'[1]Table (I)(a)'!$D$69)</f>
        <v>0.25873157854548229</v>
      </c>
      <c r="E73" s="94">
        <v>0</v>
      </c>
      <c r="F73" s="95">
        <v>237187</v>
      </c>
      <c r="G73" s="50">
        <f>((F73*100)/'[2]Table (I)(a)'!$D$69)</f>
        <v>0.25873157854548229</v>
      </c>
      <c r="H73" s="94">
        <v>0</v>
      </c>
      <c r="I73" s="94">
        <f t="shared" si="2"/>
        <v>0</v>
      </c>
    </row>
    <row r="74" spans="1:10" x14ac:dyDescent="0.25">
      <c r="A74" s="108">
        <v>8</v>
      </c>
      <c r="B74" s="110" t="s">
        <v>207</v>
      </c>
      <c r="C74" s="109">
        <v>1</v>
      </c>
      <c r="D74" s="49">
        <f>((C74*100)/'[1]Table (I)(a)'!$D$69)</f>
        <v>1.0908337242154178E-6</v>
      </c>
      <c r="E74" s="94">
        <v>0</v>
      </c>
      <c r="F74" s="95">
        <v>1</v>
      </c>
      <c r="G74" s="50">
        <f>((F74*100)/'[2]Table (I)(a)'!$D$69)</f>
        <v>1.0908337242154178E-6</v>
      </c>
      <c r="H74" s="94">
        <v>0</v>
      </c>
      <c r="I74" s="94">
        <f t="shared" si="2"/>
        <v>0</v>
      </c>
    </row>
    <row r="75" spans="1:10" x14ac:dyDescent="0.25">
      <c r="A75" s="108">
        <v>9</v>
      </c>
      <c r="B75" s="110" t="s">
        <v>208</v>
      </c>
      <c r="C75" s="109">
        <v>1</v>
      </c>
      <c r="D75" s="49">
        <f>((C75*100)/'[1]Table (I)(a)'!$D$69)</f>
        <v>1.0908337242154178E-6</v>
      </c>
      <c r="E75" s="94">
        <v>0</v>
      </c>
      <c r="F75" s="95">
        <v>1</v>
      </c>
      <c r="G75" s="50">
        <f>((F75*100)/'[2]Table (I)(a)'!$D$69)</f>
        <v>1.0908337242154178E-6</v>
      </c>
      <c r="H75" s="94">
        <v>0</v>
      </c>
      <c r="I75" s="94">
        <f t="shared" si="2"/>
        <v>0</v>
      </c>
    </row>
    <row r="76" spans="1:10" x14ac:dyDescent="0.25">
      <c r="A76" s="108">
        <v>10</v>
      </c>
      <c r="B76" s="110" t="s">
        <v>209</v>
      </c>
      <c r="C76" s="109">
        <v>1</v>
      </c>
      <c r="D76" s="49">
        <f>((C76*100)/'[1]Table (I)(a)'!$D$69)</f>
        <v>1.0908337242154178E-6</v>
      </c>
      <c r="E76" s="94">
        <v>0</v>
      </c>
      <c r="F76" s="95">
        <v>1</v>
      </c>
      <c r="G76" s="50">
        <f>((F76*100)/'[2]Table (I)(a)'!$D$69)</f>
        <v>1.0908337242154178E-6</v>
      </c>
      <c r="H76" s="94">
        <v>0</v>
      </c>
      <c r="I76" s="94">
        <f t="shared" si="2"/>
        <v>0</v>
      </c>
    </row>
    <row r="77" spans="1:10" x14ac:dyDescent="0.25">
      <c r="A77" s="108">
        <v>11</v>
      </c>
      <c r="B77" s="110" t="s">
        <v>210</v>
      </c>
      <c r="C77" s="109">
        <v>23834196</v>
      </c>
      <c r="D77" s="49">
        <f>((C77*100)/'[1]Table (I)(a)'!$D$69)</f>
        <v>25.999144786360215</v>
      </c>
      <c r="E77" s="94">
        <v>0</v>
      </c>
      <c r="F77" s="95">
        <v>23834196</v>
      </c>
      <c r="G77" s="50">
        <f>((F77*100)/'[2]Table (I)(a)'!$D$69)</f>
        <v>25.999144786360215</v>
      </c>
      <c r="H77" s="94">
        <v>0</v>
      </c>
      <c r="I77" s="94">
        <f t="shared" si="2"/>
        <v>0</v>
      </c>
    </row>
    <row r="78" spans="1:10" x14ac:dyDescent="0.25">
      <c r="A78" s="108">
        <v>12</v>
      </c>
      <c r="B78" s="110" t="s">
        <v>211</v>
      </c>
      <c r="C78" s="109">
        <v>20190740</v>
      </c>
      <c r="D78" s="49">
        <f>((C78*100)/'[1]Table (I)(a)'!$D$69)</f>
        <v>22.024740108865206</v>
      </c>
      <c r="E78" s="94">
        <v>0</v>
      </c>
      <c r="F78" s="95">
        <v>20190740</v>
      </c>
      <c r="G78" s="50">
        <f>((F78*100)/'[2]Table (I)(a)'!$D$69)</f>
        <v>22.024740108865206</v>
      </c>
      <c r="H78" s="94">
        <v>0</v>
      </c>
      <c r="I78" s="94">
        <f t="shared" si="2"/>
        <v>0</v>
      </c>
    </row>
    <row r="79" spans="1:10" x14ac:dyDescent="0.25">
      <c r="A79" s="108">
        <v>13</v>
      </c>
      <c r="B79" s="110" t="s">
        <v>212</v>
      </c>
      <c r="C79" s="109">
        <v>387423</v>
      </c>
      <c r="D79" s="49">
        <f>((C79*100)/'[1]Table (I)(a)'!$D$69)</f>
        <v>0.4226140739367098</v>
      </c>
      <c r="E79" s="94">
        <v>0</v>
      </c>
      <c r="F79" s="95">
        <v>387423</v>
      </c>
      <c r="G79" s="50">
        <f>((F79*100)/'[2]Table (I)(a)'!$D$69)</f>
        <v>0.4226140739367098</v>
      </c>
      <c r="H79" s="94">
        <v>0</v>
      </c>
      <c r="I79" s="94">
        <f t="shared" si="2"/>
        <v>0</v>
      </c>
    </row>
    <row r="80" spans="1:10" x14ac:dyDescent="0.25">
      <c r="A80" s="108">
        <v>14</v>
      </c>
      <c r="B80" s="110" t="s">
        <v>213</v>
      </c>
      <c r="C80" s="109">
        <v>1475000</v>
      </c>
      <c r="D80" s="49">
        <f>((C80*100)/'[1]Table (I)(a)'!$D$69)</f>
        <v>1.6089797432177413</v>
      </c>
      <c r="E80" s="94">
        <v>0</v>
      </c>
      <c r="F80" s="95">
        <v>1475000</v>
      </c>
      <c r="G80" s="50">
        <f>((F80*100)/'[2]Table (I)(a)'!$D$69)</f>
        <v>1.6089797432177413</v>
      </c>
      <c r="H80" s="94">
        <v>0</v>
      </c>
      <c r="I80" s="94">
        <f t="shared" si="2"/>
        <v>0</v>
      </c>
    </row>
    <row r="81" spans="1:11" s="78" customFormat="1" x14ac:dyDescent="0.25">
      <c r="A81" s="51"/>
      <c r="B81" s="182" t="s">
        <v>81</v>
      </c>
      <c r="C81" s="80">
        <f t="shared" ref="C81:I81" si="3">SUM(C67:C80)</f>
        <v>46751700</v>
      </c>
      <c r="D81" s="66">
        <f t="shared" si="3"/>
        <v>50.998331024401949</v>
      </c>
      <c r="E81" s="66">
        <f t="shared" si="3"/>
        <v>0</v>
      </c>
      <c r="F81" s="80">
        <f t="shared" si="3"/>
        <v>46751700</v>
      </c>
      <c r="G81" s="66">
        <f t="shared" si="3"/>
        <v>50.998331024401949</v>
      </c>
      <c r="H81" s="66">
        <f t="shared" si="3"/>
        <v>0</v>
      </c>
      <c r="I81" s="66">
        <f t="shared" si="3"/>
        <v>0</v>
      </c>
      <c r="J81" s="196"/>
      <c r="K81" s="197"/>
    </row>
    <row r="82" spans="1:11" x14ac:dyDescent="0.25">
      <c r="A82" s="61"/>
      <c r="B82" s="183"/>
      <c r="C82" s="31"/>
      <c r="D82" s="31"/>
      <c r="E82" s="31"/>
      <c r="F82" s="31"/>
      <c r="G82" s="31"/>
      <c r="H82" s="31"/>
      <c r="I82" s="31"/>
    </row>
    <row r="83" spans="1:11" x14ac:dyDescent="0.25">
      <c r="A83" s="40" t="s">
        <v>38</v>
      </c>
      <c r="B83" s="239" t="s">
        <v>39</v>
      </c>
      <c r="C83" s="239"/>
      <c r="D83" s="239"/>
      <c r="E83" s="239"/>
      <c r="F83" s="239"/>
      <c r="G83" s="31"/>
      <c r="H83" s="31"/>
      <c r="I83" s="31"/>
    </row>
    <row r="84" spans="1:11" x14ac:dyDescent="0.25">
      <c r="A84" s="61"/>
      <c r="B84" s="183"/>
      <c r="C84" s="31"/>
      <c r="D84" s="31"/>
      <c r="E84" s="31"/>
      <c r="F84" s="31"/>
      <c r="G84" s="31"/>
      <c r="H84" s="31"/>
      <c r="I84" s="31"/>
    </row>
    <row r="85" spans="1:11" ht="47.25" customHeight="1" x14ac:dyDescent="0.25">
      <c r="A85" s="44" t="s">
        <v>40</v>
      </c>
      <c r="B85" s="184"/>
      <c r="C85" s="246" t="s">
        <v>288</v>
      </c>
      <c r="D85" s="247"/>
      <c r="E85" s="246" t="s">
        <v>289</v>
      </c>
      <c r="F85" s="247"/>
      <c r="G85" s="31"/>
      <c r="H85" s="31"/>
      <c r="I85" s="31"/>
    </row>
    <row r="86" spans="1:11" ht="30" x14ac:dyDescent="0.25">
      <c r="A86" s="44"/>
      <c r="B86" s="184"/>
      <c r="C86" s="165" t="s">
        <v>34</v>
      </c>
      <c r="D86" s="165" t="s">
        <v>41</v>
      </c>
      <c r="E86" s="165" t="s">
        <v>34</v>
      </c>
      <c r="F86" s="165" t="s">
        <v>41</v>
      </c>
      <c r="G86" s="31"/>
      <c r="H86" s="31"/>
      <c r="I86" s="31"/>
    </row>
    <row r="87" spans="1:11" x14ac:dyDescent="0.25">
      <c r="A87" s="48"/>
      <c r="B87" s="185" t="s">
        <v>42</v>
      </c>
      <c r="C87" s="72">
        <v>0</v>
      </c>
      <c r="D87" s="28">
        <v>0</v>
      </c>
      <c r="E87" s="72">
        <f>C87</f>
        <v>0</v>
      </c>
      <c r="F87" s="28">
        <v>0</v>
      </c>
    </row>
    <row r="88" spans="1:11" ht="45" x14ac:dyDescent="0.25">
      <c r="A88" s="48" t="s">
        <v>124</v>
      </c>
      <c r="B88" s="185" t="s">
        <v>48</v>
      </c>
      <c r="C88" s="30">
        <v>0</v>
      </c>
      <c r="D88" s="28">
        <v>0</v>
      </c>
      <c r="E88" s="72">
        <f>E87+C88</f>
        <v>0</v>
      </c>
      <c r="F88" s="28">
        <v>0</v>
      </c>
    </row>
    <row r="89" spans="1:11" x14ac:dyDescent="0.25">
      <c r="A89" s="48"/>
      <c r="B89" s="186" t="s">
        <v>43</v>
      </c>
      <c r="C89" s="72"/>
      <c r="D89" s="30"/>
      <c r="E89" s="72">
        <f>E88+C89</f>
        <v>0</v>
      </c>
      <c r="F89" s="28">
        <f>E89/91670000*100</f>
        <v>0</v>
      </c>
    </row>
    <row r="90" spans="1:11" x14ac:dyDescent="0.25">
      <c r="A90" s="61"/>
      <c r="B90" s="183"/>
      <c r="C90" s="31"/>
      <c r="D90" s="31"/>
      <c r="E90" s="31"/>
      <c r="F90" s="31"/>
    </row>
    <row r="91" spans="1:11" x14ac:dyDescent="0.25">
      <c r="A91" s="61" t="s">
        <v>124</v>
      </c>
      <c r="B91" s="187" t="s">
        <v>290</v>
      </c>
      <c r="C91" s="31"/>
      <c r="D91" s="31"/>
      <c r="E91" s="31"/>
      <c r="F91" s="31"/>
    </row>
    <row r="92" spans="1:11" x14ac:dyDescent="0.25">
      <c r="A92" s="61"/>
      <c r="B92" s="183"/>
      <c r="C92" s="31"/>
      <c r="D92" s="31"/>
      <c r="E92" s="31"/>
      <c r="F92" s="31"/>
    </row>
    <row r="93" spans="1:11" ht="35.25" customHeight="1" x14ac:dyDescent="0.25">
      <c r="A93" s="37" t="s">
        <v>6</v>
      </c>
      <c r="B93" s="245" t="s">
        <v>193</v>
      </c>
      <c r="C93" s="245"/>
      <c r="D93" s="245"/>
      <c r="E93" s="245"/>
      <c r="F93" s="245"/>
      <c r="G93" s="245"/>
      <c r="K93" s="68"/>
    </row>
    <row r="94" spans="1:11" ht="58.5" customHeight="1" x14ac:dyDescent="0.25">
      <c r="A94" s="44" t="s">
        <v>40</v>
      </c>
      <c r="B94" s="184"/>
      <c r="C94" s="246" t="s">
        <v>291</v>
      </c>
      <c r="D94" s="247"/>
      <c r="E94" s="246" t="s">
        <v>289</v>
      </c>
      <c r="F94" s="247"/>
      <c r="K94" s="68"/>
    </row>
    <row r="95" spans="1:11" ht="60.75" customHeight="1" x14ac:dyDescent="0.25">
      <c r="A95" s="44"/>
      <c r="B95" s="32" t="s">
        <v>44</v>
      </c>
      <c r="C95" s="198" t="s">
        <v>34</v>
      </c>
      <c r="D95" s="199" t="s">
        <v>41</v>
      </c>
      <c r="E95" s="165" t="s">
        <v>34</v>
      </c>
      <c r="F95" s="165" t="s">
        <v>41</v>
      </c>
      <c r="K95" s="68"/>
    </row>
    <row r="96" spans="1:11" ht="35.25" customHeight="1" x14ac:dyDescent="0.25">
      <c r="A96" s="48">
        <v>1</v>
      </c>
      <c r="B96" s="86" t="s">
        <v>219</v>
      </c>
      <c r="C96" s="200"/>
      <c r="D96" s="125"/>
      <c r="E96" s="162"/>
      <c r="F96" s="162"/>
      <c r="K96" s="68"/>
    </row>
    <row r="97" spans="1:11" x14ac:dyDescent="0.25">
      <c r="A97" s="48"/>
      <c r="B97" s="119" t="s">
        <v>42</v>
      </c>
      <c r="C97" s="172" t="s">
        <v>220</v>
      </c>
      <c r="D97" s="172" t="s">
        <v>260</v>
      </c>
      <c r="E97" s="172" t="s">
        <v>220</v>
      </c>
      <c r="F97" s="172" t="s">
        <v>260</v>
      </c>
      <c r="K97" s="68"/>
    </row>
    <row r="98" spans="1:11" x14ac:dyDescent="0.25">
      <c r="A98" s="48"/>
      <c r="B98" s="119" t="s">
        <v>125</v>
      </c>
      <c r="C98" s="87"/>
      <c r="D98" s="125"/>
      <c r="E98" s="172" t="s">
        <v>220</v>
      </c>
      <c r="F98" s="172" t="s">
        <v>260</v>
      </c>
      <c r="K98" s="68"/>
    </row>
    <row r="99" spans="1:11" ht="35.25" customHeight="1" x14ac:dyDescent="0.25">
      <c r="A99" s="48"/>
      <c r="B99" s="186"/>
      <c r="C99" s="87"/>
      <c r="D99" s="125"/>
      <c r="E99" s="30"/>
      <c r="F99" s="30"/>
      <c r="K99" s="68"/>
    </row>
    <row r="100" spans="1:11" x14ac:dyDescent="0.25">
      <c r="A100" s="48">
        <v>2</v>
      </c>
      <c r="B100" s="86" t="s">
        <v>221</v>
      </c>
      <c r="C100" s="87"/>
      <c r="D100" s="125"/>
      <c r="E100" s="30"/>
      <c r="F100" s="30"/>
      <c r="K100" s="68"/>
    </row>
    <row r="101" spans="1:11" ht="35.25" customHeight="1" x14ac:dyDescent="0.25">
      <c r="A101" s="48"/>
      <c r="B101" s="119" t="s">
        <v>42</v>
      </c>
      <c r="C101" s="172" t="s">
        <v>222</v>
      </c>
      <c r="D101" s="172" t="s">
        <v>242</v>
      </c>
      <c r="E101" s="172" t="s">
        <v>222</v>
      </c>
      <c r="F101" s="172" t="s">
        <v>242</v>
      </c>
      <c r="K101" s="68"/>
    </row>
    <row r="102" spans="1:11" x14ac:dyDescent="0.25">
      <c r="A102" s="48"/>
      <c r="B102" s="171" t="s">
        <v>292</v>
      </c>
      <c r="C102" s="172" t="s">
        <v>299</v>
      </c>
      <c r="D102" s="125">
        <f t="shared" ref="D102:D108" si="4">C102/91673000*100</f>
        <v>7.9630861867725512E-5</v>
      </c>
      <c r="E102" s="172" t="s">
        <v>306</v>
      </c>
      <c r="F102" s="28">
        <f t="shared" ref="F102:F108" si="5">E102/91673000*100</f>
        <v>1.6463375257709467</v>
      </c>
      <c r="K102" s="68"/>
    </row>
    <row r="103" spans="1:11" x14ac:dyDescent="0.25">
      <c r="A103" s="48"/>
      <c r="B103" s="171" t="s">
        <v>293</v>
      </c>
      <c r="C103" s="172" t="s">
        <v>300</v>
      </c>
      <c r="D103" s="125">
        <f t="shared" si="4"/>
        <v>-7.3085859522433001E-3</v>
      </c>
      <c r="E103" s="172" t="s">
        <v>307</v>
      </c>
      <c r="F103" s="28">
        <f t="shared" si="5"/>
        <v>1.6390289398187035</v>
      </c>
      <c r="K103" s="68"/>
    </row>
    <row r="104" spans="1:11" x14ac:dyDescent="0.25">
      <c r="A104" s="48"/>
      <c r="B104" s="171" t="s">
        <v>294</v>
      </c>
      <c r="C104" s="172" t="s">
        <v>301</v>
      </c>
      <c r="D104" s="125">
        <f t="shared" si="4"/>
        <v>2.0420407317312621E-3</v>
      </c>
      <c r="E104" s="172" t="s">
        <v>308</v>
      </c>
      <c r="F104" s="28">
        <f t="shared" si="5"/>
        <v>1.6410709805504347</v>
      </c>
      <c r="K104" s="68"/>
    </row>
    <row r="105" spans="1:11" x14ac:dyDescent="0.25">
      <c r="A105" s="48"/>
      <c r="B105" s="171" t="s">
        <v>295</v>
      </c>
      <c r="C105" s="172" t="s">
        <v>302</v>
      </c>
      <c r="D105" s="125">
        <f t="shared" si="4"/>
        <v>-5.3996269348663189E-4</v>
      </c>
      <c r="E105" s="172" t="s">
        <v>309</v>
      </c>
      <c r="F105" s="28">
        <f t="shared" si="5"/>
        <v>1.6405310178569481</v>
      </c>
      <c r="K105" s="68"/>
    </row>
    <row r="106" spans="1:11" x14ac:dyDescent="0.25">
      <c r="A106" s="48"/>
      <c r="B106" s="171" t="s">
        <v>296</v>
      </c>
      <c r="C106" s="172" t="s">
        <v>303</v>
      </c>
      <c r="D106" s="125">
        <f t="shared" si="4"/>
        <v>1.7780589704711311E-3</v>
      </c>
      <c r="E106" s="172" t="s">
        <v>310</v>
      </c>
      <c r="F106" s="28">
        <f t="shared" si="5"/>
        <v>1.6423090768274191</v>
      </c>
      <c r="K106" s="68"/>
    </row>
    <row r="107" spans="1:11" x14ac:dyDescent="0.25">
      <c r="A107" s="48"/>
      <c r="B107" s="171" t="s">
        <v>297</v>
      </c>
      <c r="C107" s="172" t="s">
        <v>304</v>
      </c>
      <c r="D107" s="125"/>
      <c r="E107" s="172" t="s">
        <v>311</v>
      </c>
      <c r="F107" s="28">
        <f t="shared" si="5"/>
        <v>1.6792163450525237</v>
      </c>
      <c r="K107" s="68"/>
    </row>
    <row r="108" spans="1:11" x14ac:dyDescent="0.25">
      <c r="A108" s="48"/>
      <c r="B108" s="171" t="s">
        <v>298</v>
      </c>
      <c r="C108" s="172" t="s">
        <v>305</v>
      </c>
      <c r="D108" s="125">
        <f t="shared" si="4"/>
        <v>3.665201313363804E-3</v>
      </c>
      <c r="E108" s="172" t="s">
        <v>312</v>
      </c>
      <c r="F108" s="28">
        <f t="shared" si="5"/>
        <v>1.6828815463658875</v>
      </c>
      <c r="K108" s="68"/>
    </row>
    <row r="109" spans="1:11" x14ac:dyDescent="0.25">
      <c r="A109" s="48"/>
      <c r="B109" s="119" t="s">
        <v>125</v>
      </c>
      <c r="C109" s="87"/>
      <c r="D109" s="125"/>
      <c r="E109" s="172" t="s">
        <v>312</v>
      </c>
      <c r="F109" s="172" t="s">
        <v>272</v>
      </c>
      <c r="K109" s="68"/>
    </row>
    <row r="110" spans="1:11" x14ac:dyDescent="0.25">
      <c r="A110" s="48"/>
      <c r="B110" s="186"/>
      <c r="C110" s="87"/>
      <c r="D110" s="125"/>
      <c r="E110" s="30"/>
      <c r="F110" s="30"/>
      <c r="K110" s="68"/>
    </row>
    <row r="111" spans="1:11" x14ac:dyDescent="0.25">
      <c r="A111" s="48">
        <v>3</v>
      </c>
      <c r="B111" s="86" t="s">
        <v>223</v>
      </c>
      <c r="C111" s="88"/>
      <c r="D111" s="89"/>
      <c r="E111" s="90"/>
      <c r="F111" s="90"/>
      <c r="K111" s="68"/>
    </row>
    <row r="112" spans="1:11" x14ac:dyDescent="0.25">
      <c r="A112" s="48"/>
      <c r="B112" s="119" t="s">
        <v>42</v>
      </c>
      <c r="C112" s="172" t="s">
        <v>224</v>
      </c>
      <c r="D112" s="172" t="s">
        <v>243</v>
      </c>
      <c r="E112" s="87" t="str">
        <f>C112</f>
        <v>1185341</v>
      </c>
      <c r="F112" s="28" t="str">
        <f>D112</f>
        <v>1.29</v>
      </c>
      <c r="K112" s="68"/>
    </row>
    <row r="113" spans="1:11" x14ac:dyDescent="0.25">
      <c r="A113" s="48"/>
      <c r="B113" s="171" t="s">
        <v>313</v>
      </c>
      <c r="C113" s="172" t="s">
        <v>314</v>
      </c>
      <c r="D113" s="125">
        <f t="shared" ref="D113" si="6">C113/91673000*100</f>
        <v>-1.1872634254360609E-2</v>
      </c>
      <c r="E113" s="172" t="s">
        <v>326</v>
      </c>
      <c r="F113" s="172" t="s">
        <v>336</v>
      </c>
      <c r="K113" s="68"/>
    </row>
    <row r="114" spans="1:11" x14ac:dyDescent="0.25">
      <c r="A114" s="48"/>
      <c r="B114" s="171" t="s">
        <v>315</v>
      </c>
      <c r="C114" s="172" t="s">
        <v>316</v>
      </c>
      <c r="D114" s="125">
        <f t="shared" ref="D114:D122" si="7">C114/91673000*100</f>
        <v>1.1897723430017562E-2</v>
      </c>
      <c r="E114" s="172" t="s">
        <v>327</v>
      </c>
      <c r="F114" s="172" t="s">
        <v>243</v>
      </c>
      <c r="K114" s="68"/>
    </row>
    <row r="115" spans="1:11" x14ac:dyDescent="0.25">
      <c r="A115" s="48"/>
      <c r="B115" s="171" t="s">
        <v>317</v>
      </c>
      <c r="C115" s="172" t="s">
        <v>318</v>
      </c>
      <c r="D115" s="125">
        <f t="shared" si="7"/>
        <v>-1.4180838414800433E-3</v>
      </c>
      <c r="E115" s="172" t="s">
        <v>328</v>
      </c>
      <c r="F115" s="172" t="s">
        <v>243</v>
      </c>
      <c r="K115" s="68"/>
    </row>
    <row r="116" spans="1:11" x14ac:dyDescent="0.25">
      <c r="A116" s="48"/>
      <c r="B116" s="171" t="s">
        <v>319</v>
      </c>
      <c r="C116" s="172" t="s">
        <v>320</v>
      </c>
      <c r="D116" s="125">
        <f t="shared" si="7"/>
        <v>7.4765743457724737E-3</v>
      </c>
      <c r="E116" s="172" t="s">
        <v>329</v>
      </c>
      <c r="F116" s="172" t="s">
        <v>337</v>
      </c>
      <c r="K116" s="68"/>
    </row>
    <row r="117" spans="1:11" x14ac:dyDescent="0.25">
      <c r="A117" s="48"/>
      <c r="B117" s="171" t="s">
        <v>321</v>
      </c>
      <c r="C117" s="172" t="s">
        <v>322</v>
      </c>
      <c r="D117" s="125">
        <f t="shared" si="7"/>
        <v>2.9997927415923993E-3</v>
      </c>
      <c r="E117" s="172" t="s">
        <v>330</v>
      </c>
      <c r="F117" s="172" t="s">
        <v>337</v>
      </c>
      <c r="K117" s="68"/>
    </row>
    <row r="118" spans="1:11" x14ac:dyDescent="0.25">
      <c r="A118" s="48"/>
      <c r="B118" s="171" t="s">
        <v>292</v>
      </c>
      <c r="C118" s="172" t="s">
        <v>299</v>
      </c>
      <c r="D118" s="125">
        <f t="shared" si="7"/>
        <v>7.9630861867725512E-5</v>
      </c>
      <c r="E118" s="172" t="s">
        <v>331</v>
      </c>
      <c r="F118" s="172" t="s">
        <v>337</v>
      </c>
      <c r="K118" s="68"/>
    </row>
    <row r="119" spans="1:11" x14ac:dyDescent="0.25">
      <c r="A119" s="48"/>
      <c r="B119" s="171" t="s">
        <v>293</v>
      </c>
      <c r="C119" s="172" t="s">
        <v>300</v>
      </c>
      <c r="D119" s="125">
        <f t="shared" si="7"/>
        <v>-7.3085859522433001E-3</v>
      </c>
      <c r="E119" s="172" t="s">
        <v>332</v>
      </c>
      <c r="F119" s="172" t="s">
        <v>337</v>
      </c>
      <c r="K119" s="68"/>
    </row>
    <row r="120" spans="1:11" x14ac:dyDescent="0.25">
      <c r="A120" s="48"/>
      <c r="B120" s="171" t="s">
        <v>294</v>
      </c>
      <c r="C120" s="172" t="s">
        <v>323</v>
      </c>
      <c r="D120" s="125">
        <f t="shared" si="7"/>
        <v>4.1648031590544648E-3</v>
      </c>
      <c r="E120" s="172" t="s">
        <v>333</v>
      </c>
      <c r="F120" s="172" t="s">
        <v>337</v>
      </c>
      <c r="K120" s="68"/>
    </row>
    <row r="121" spans="1:11" x14ac:dyDescent="0.25">
      <c r="A121" s="48"/>
      <c r="B121" s="171" t="s">
        <v>297</v>
      </c>
      <c r="C121" s="172" t="s">
        <v>324</v>
      </c>
      <c r="D121" s="125">
        <f t="shared" si="7"/>
        <v>3.1287292877946613E-2</v>
      </c>
      <c r="E121" s="172" t="s">
        <v>334</v>
      </c>
      <c r="F121" s="172" t="s">
        <v>338</v>
      </c>
      <c r="K121" s="68"/>
    </row>
    <row r="122" spans="1:11" x14ac:dyDescent="0.25">
      <c r="A122" s="48"/>
      <c r="B122" s="171" t="s">
        <v>298</v>
      </c>
      <c r="C122" s="172" t="s">
        <v>325</v>
      </c>
      <c r="D122" s="125">
        <f t="shared" si="7"/>
        <v>-9.8175035179387596E-3</v>
      </c>
      <c r="E122" s="172" t="s">
        <v>335</v>
      </c>
      <c r="F122" s="172" t="s">
        <v>339</v>
      </c>
      <c r="K122" s="68"/>
    </row>
    <row r="123" spans="1:11" x14ac:dyDescent="0.25">
      <c r="A123" s="48"/>
      <c r="B123" s="119" t="s">
        <v>125</v>
      </c>
      <c r="C123" s="87"/>
      <c r="D123" s="125"/>
      <c r="E123" s="172" t="s">
        <v>335</v>
      </c>
      <c r="F123" s="172" t="s">
        <v>339</v>
      </c>
      <c r="K123" s="68"/>
    </row>
    <row r="124" spans="1:11" x14ac:dyDescent="0.25">
      <c r="A124" s="48"/>
      <c r="B124" s="186"/>
      <c r="C124" s="87"/>
      <c r="D124" s="125"/>
      <c r="E124" s="30"/>
      <c r="F124" s="30"/>
      <c r="K124" s="68"/>
    </row>
    <row r="125" spans="1:11" x14ac:dyDescent="0.25">
      <c r="A125" s="48">
        <v>4</v>
      </c>
      <c r="B125" s="86" t="s">
        <v>225</v>
      </c>
      <c r="C125" s="88"/>
      <c r="D125" s="89"/>
      <c r="E125" s="90"/>
      <c r="F125" s="90"/>
      <c r="K125" s="68"/>
    </row>
    <row r="126" spans="1:11" x14ac:dyDescent="0.25">
      <c r="A126" s="48"/>
      <c r="B126" s="119" t="s">
        <v>42</v>
      </c>
      <c r="C126" s="172" t="s">
        <v>226</v>
      </c>
      <c r="D126" s="172" t="s">
        <v>227</v>
      </c>
      <c r="E126" s="172" t="s">
        <v>226</v>
      </c>
      <c r="F126" s="172" t="s">
        <v>244</v>
      </c>
      <c r="K126" s="68"/>
    </row>
    <row r="127" spans="1:11" x14ac:dyDescent="0.25">
      <c r="A127" s="48"/>
      <c r="B127" s="119" t="s">
        <v>125</v>
      </c>
      <c r="C127" s="172" t="s">
        <v>228</v>
      </c>
      <c r="D127" s="172" t="s">
        <v>228</v>
      </c>
      <c r="E127" s="172" t="s">
        <v>226</v>
      </c>
      <c r="F127" s="172" t="s">
        <v>244</v>
      </c>
      <c r="K127" s="68"/>
    </row>
    <row r="128" spans="1:11" x14ac:dyDescent="0.25">
      <c r="A128" s="48"/>
      <c r="B128" s="119"/>
      <c r="C128" s="88"/>
      <c r="D128" s="90"/>
      <c r="E128" s="145"/>
      <c r="F128" s="91"/>
      <c r="K128" s="68"/>
    </row>
    <row r="129" spans="1:11" x14ac:dyDescent="0.25">
      <c r="A129" s="48">
        <v>5</v>
      </c>
      <c r="B129" s="86" t="s">
        <v>218</v>
      </c>
      <c r="C129" s="87"/>
      <c r="D129" s="125"/>
      <c r="E129" s="30"/>
      <c r="F129" s="30"/>
      <c r="K129" s="68"/>
    </row>
    <row r="130" spans="1:11" x14ac:dyDescent="0.25">
      <c r="A130" s="48"/>
      <c r="B130" s="119" t="s">
        <v>42</v>
      </c>
      <c r="C130" s="172" t="s">
        <v>231</v>
      </c>
      <c r="D130" s="125">
        <f t="shared" ref="D130:F130" si="8">C130/91673000*100</f>
        <v>0.6457801097378727</v>
      </c>
      <c r="E130" s="87" t="str">
        <f>C130</f>
        <v>592006</v>
      </c>
      <c r="F130" s="125">
        <f t="shared" si="8"/>
        <v>0.6457801097378727</v>
      </c>
      <c r="K130" s="68"/>
    </row>
    <row r="131" spans="1:11" x14ac:dyDescent="0.25">
      <c r="A131" s="48"/>
      <c r="B131" s="119" t="s">
        <v>125</v>
      </c>
      <c r="C131" s="87"/>
      <c r="D131" s="125"/>
      <c r="E131" s="172" t="s">
        <v>231</v>
      </c>
      <c r="F131" s="172" t="s">
        <v>255</v>
      </c>
      <c r="K131" s="68"/>
    </row>
    <row r="132" spans="1:11" x14ac:dyDescent="0.25">
      <c r="A132" s="48"/>
      <c r="B132" s="119"/>
      <c r="C132" s="87"/>
      <c r="D132" s="125"/>
      <c r="E132" s="172"/>
      <c r="F132" s="172"/>
      <c r="K132" s="68"/>
    </row>
    <row r="133" spans="1:11" ht="30" x14ac:dyDescent="0.25">
      <c r="A133" s="79">
        <v>6</v>
      </c>
      <c r="B133" s="86" t="s">
        <v>232</v>
      </c>
      <c r="C133" s="87"/>
      <c r="D133" s="125"/>
      <c r="E133" s="30"/>
      <c r="F133" s="30"/>
      <c r="K133" s="68"/>
    </row>
    <row r="134" spans="1:11" x14ac:dyDescent="0.25">
      <c r="A134" s="48"/>
      <c r="B134" s="119" t="s">
        <v>42</v>
      </c>
      <c r="C134" s="172" t="s">
        <v>233</v>
      </c>
      <c r="D134" s="172" t="s">
        <v>340</v>
      </c>
      <c r="E134" s="87" t="str">
        <f>C134</f>
        <v>474435</v>
      </c>
      <c r="F134" s="28">
        <f t="shared" ref="F134:F137" si="9">E134/91673000*100</f>
        <v>0.51752969794814174</v>
      </c>
      <c r="K134" s="68"/>
    </row>
    <row r="135" spans="1:11" x14ac:dyDescent="0.25">
      <c r="A135" s="79"/>
      <c r="B135" s="171" t="s">
        <v>341</v>
      </c>
      <c r="C135" s="172" t="s">
        <v>342</v>
      </c>
      <c r="D135" s="148">
        <v>0.05</v>
      </c>
      <c r="E135" s="172" t="s">
        <v>344</v>
      </c>
      <c r="F135" s="172" t="s">
        <v>345</v>
      </c>
      <c r="K135" s="68"/>
    </row>
    <row r="136" spans="1:11" x14ac:dyDescent="0.25">
      <c r="A136" s="79"/>
      <c r="B136" s="171" t="s">
        <v>296</v>
      </c>
      <c r="C136" s="172" t="s">
        <v>343</v>
      </c>
      <c r="D136" s="125">
        <f t="shared" ref="D136" si="10">C136/91670000*100</f>
        <v>8.1539216755754332E-2</v>
      </c>
      <c r="E136" s="172" t="s">
        <v>346</v>
      </c>
      <c r="F136" s="172" t="s">
        <v>347</v>
      </c>
      <c r="K136" s="68"/>
    </row>
    <row r="137" spans="1:11" x14ac:dyDescent="0.25">
      <c r="A137" s="79"/>
      <c r="B137" s="119" t="s">
        <v>125</v>
      </c>
      <c r="C137" s="87"/>
      <c r="D137" s="125"/>
      <c r="E137" s="87" t="str">
        <f>E136</f>
        <v>548982</v>
      </c>
      <c r="F137" s="28">
        <f t="shared" si="9"/>
        <v>0.59884807958722852</v>
      </c>
      <c r="K137" s="68"/>
    </row>
    <row r="138" spans="1:11" x14ac:dyDescent="0.25">
      <c r="A138" s="79"/>
      <c r="B138" s="119"/>
      <c r="C138" s="87"/>
      <c r="D138" s="125"/>
      <c r="E138" s="87"/>
      <c r="F138" s="28"/>
      <c r="K138" s="68"/>
    </row>
    <row r="139" spans="1:11" x14ac:dyDescent="0.25">
      <c r="A139" s="79">
        <v>7</v>
      </c>
      <c r="B139" s="86" t="s">
        <v>238</v>
      </c>
      <c r="C139" s="88"/>
      <c r="D139" s="89"/>
      <c r="E139" s="90"/>
      <c r="F139" s="90"/>
      <c r="K139" s="68"/>
    </row>
    <row r="140" spans="1:11" x14ac:dyDescent="0.25">
      <c r="A140" s="79"/>
      <c r="B140" s="119" t="s">
        <v>42</v>
      </c>
      <c r="C140" s="172" t="s">
        <v>239</v>
      </c>
      <c r="D140" s="172" t="s">
        <v>348</v>
      </c>
      <c r="E140" s="87" t="str">
        <f>C140</f>
        <v>267992</v>
      </c>
      <c r="F140" s="28" t="str">
        <f>D140</f>
        <v>0.29</v>
      </c>
      <c r="K140" s="68"/>
    </row>
    <row r="141" spans="1:11" x14ac:dyDescent="0.25">
      <c r="A141" s="79"/>
      <c r="B141" s="171" t="s">
        <v>317</v>
      </c>
      <c r="C141" s="172" t="s">
        <v>353</v>
      </c>
      <c r="D141" s="125">
        <f>C141/91673000*100</f>
        <v>6.3191997643799154E-3</v>
      </c>
      <c r="E141" s="172" t="s">
        <v>361</v>
      </c>
      <c r="F141" s="28">
        <f>E141/91673000*100</f>
        <v>0.29865391118431817</v>
      </c>
      <c r="K141" s="68"/>
    </row>
    <row r="142" spans="1:11" s="42" customFormat="1" x14ac:dyDescent="0.25">
      <c r="A142" s="79"/>
      <c r="B142" s="171" t="s">
        <v>349</v>
      </c>
      <c r="C142" s="172" t="s">
        <v>354</v>
      </c>
      <c r="D142" s="125">
        <f>C142/91673000*100</f>
        <v>1.2697304549867464E-3</v>
      </c>
      <c r="E142" s="172" t="s">
        <v>362</v>
      </c>
      <c r="F142" s="28">
        <f t="shared" ref="F142:F148" si="11">E142/91673000*100</f>
        <v>0.29992364163930491</v>
      </c>
      <c r="G142" s="201"/>
      <c r="H142" s="201"/>
      <c r="I142" s="201"/>
      <c r="J142" s="201"/>
      <c r="K142" s="201"/>
    </row>
    <row r="143" spans="1:11" s="42" customFormat="1" x14ac:dyDescent="0.25">
      <c r="A143" s="79"/>
      <c r="B143" s="171" t="s">
        <v>321</v>
      </c>
      <c r="C143" s="172" t="s">
        <v>355</v>
      </c>
      <c r="D143" s="125">
        <f t="shared" ref="D143:D148" si="12">C143/91673000*100</f>
        <v>2.5475330795326864E-2</v>
      </c>
      <c r="E143" s="172" t="s">
        <v>363</v>
      </c>
      <c r="F143" s="28">
        <f t="shared" si="11"/>
        <v>0.32539897243463178</v>
      </c>
      <c r="G143" s="201"/>
      <c r="H143" s="201"/>
      <c r="I143" s="201"/>
      <c r="J143" s="201"/>
      <c r="K143" s="201"/>
    </row>
    <row r="144" spans="1:11" s="42" customFormat="1" x14ac:dyDescent="0.25">
      <c r="A144" s="79"/>
      <c r="B144" s="171" t="s">
        <v>350</v>
      </c>
      <c r="C144" s="172" t="s">
        <v>356</v>
      </c>
      <c r="D144" s="125">
        <f t="shared" si="12"/>
        <v>-8.8357531661448843E-3</v>
      </c>
      <c r="E144" s="172" t="s">
        <v>364</v>
      </c>
      <c r="F144" s="28">
        <f t="shared" si="11"/>
        <v>0.31656321926848691</v>
      </c>
      <c r="G144" s="201"/>
      <c r="H144" s="201"/>
      <c r="I144" s="201"/>
      <c r="J144" s="201"/>
      <c r="K144" s="201"/>
    </row>
    <row r="145" spans="1:11" ht="18" customHeight="1" x14ac:dyDescent="0.25">
      <c r="A145" s="79"/>
      <c r="B145" s="171" t="s">
        <v>351</v>
      </c>
      <c r="C145" s="172" t="s">
        <v>357</v>
      </c>
      <c r="D145" s="125">
        <f t="shared" si="12"/>
        <v>3.4383078987269972E-3</v>
      </c>
      <c r="E145" s="172" t="s">
        <v>365</v>
      </c>
      <c r="F145" s="28">
        <f t="shared" si="11"/>
        <v>0.32000152716721386</v>
      </c>
      <c r="K145" s="68"/>
    </row>
    <row r="146" spans="1:11" s="42" customFormat="1" x14ac:dyDescent="0.25">
      <c r="A146" s="79"/>
      <c r="B146" s="171" t="s">
        <v>352</v>
      </c>
      <c r="C146" s="172" t="s">
        <v>358</v>
      </c>
      <c r="D146" s="125">
        <f t="shared" si="12"/>
        <v>1.1781004221526512E-3</v>
      </c>
      <c r="E146" s="172" t="s">
        <v>366</v>
      </c>
      <c r="F146" s="28">
        <f t="shared" si="11"/>
        <v>0.32117962758936652</v>
      </c>
      <c r="G146" s="201"/>
      <c r="H146" s="201"/>
      <c r="I146" s="201"/>
      <c r="J146" s="201"/>
      <c r="K146" s="201"/>
    </row>
    <row r="147" spans="1:11" s="42" customFormat="1" x14ac:dyDescent="0.25">
      <c r="A147" s="79"/>
      <c r="B147" s="171" t="s">
        <v>297</v>
      </c>
      <c r="C147" s="172" t="s">
        <v>359</v>
      </c>
      <c r="D147" s="125">
        <f t="shared" si="12"/>
        <v>3.5762983648402469E-2</v>
      </c>
      <c r="E147" s="172" t="s">
        <v>367</v>
      </c>
      <c r="F147" s="28">
        <f t="shared" si="11"/>
        <v>0.35694261123776899</v>
      </c>
      <c r="G147" s="201"/>
      <c r="H147" s="201"/>
      <c r="I147" s="201"/>
      <c r="J147" s="201"/>
      <c r="K147" s="201"/>
    </row>
    <row r="148" spans="1:11" s="42" customFormat="1" x14ac:dyDescent="0.25">
      <c r="A148" s="79"/>
      <c r="B148" s="171" t="s">
        <v>298</v>
      </c>
      <c r="C148" s="172" t="s">
        <v>360</v>
      </c>
      <c r="D148" s="125">
        <f t="shared" si="12"/>
        <v>1.9635007035877523E-3</v>
      </c>
      <c r="E148" s="172" t="s">
        <v>368</v>
      </c>
      <c r="F148" s="28">
        <f t="shared" si="11"/>
        <v>0.3589061119413568</v>
      </c>
      <c r="G148" s="202"/>
      <c r="H148" s="201"/>
      <c r="I148" s="201"/>
      <c r="J148" s="201"/>
      <c r="K148" s="201"/>
    </row>
    <row r="149" spans="1:11" s="42" customFormat="1" x14ac:dyDescent="0.25">
      <c r="A149" s="79"/>
      <c r="B149" s="119" t="s">
        <v>125</v>
      </c>
      <c r="C149" s="87"/>
      <c r="D149" s="120"/>
      <c r="E149" s="172" t="s">
        <v>368</v>
      </c>
      <c r="F149" s="90">
        <v>0.36</v>
      </c>
      <c r="G149" s="201"/>
      <c r="H149" s="201"/>
      <c r="I149" s="201"/>
      <c r="J149" s="201"/>
      <c r="K149" s="201"/>
    </row>
    <row r="150" spans="1:11" s="42" customFormat="1" x14ac:dyDescent="0.25">
      <c r="A150" s="79"/>
      <c r="B150" s="119"/>
      <c r="C150" s="87"/>
      <c r="D150" s="120"/>
      <c r="E150" s="172"/>
      <c r="F150" s="90"/>
      <c r="G150" s="201"/>
      <c r="H150" s="201"/>
      <c r="I150" s="201"/>
      <c r="J150" s="201"/>
      <c r="K150" s="201"/>
    </row>
    <row r="151" spans="1:11" s="42" customFormat="1" x14ac:dyDescent="0.25">
      <c r="A151" s="79">
        <v>8</v>
      </c>
      <c r="B151" s="86" t="s">
        <v>236</v>
      </c>
      <c r="C151" s="88"/>
      <c r="D151" s="89"/>
      <c r="E151" s="90"/>
      <c r="F151" s="90"/>
      <c r="G151" s="201"/>
      <c r="H151" s="201"/>
      <c r="I151" s="201"/>
      <c r="J151" s="201"/>
      <c r="K151" s="201"/>
    </row>
    <row r="152" spans="1:11" s="42" customFormat="1" x14ac:dyDescent="0.25">
      <c r="A152" s="79"/>
      <c r="B152" s="119" t="s">
        <v>42</v>
      </c>
      <c r="C152" s="172" t="s">
        <v>237</v>
      </c>
      <c r="D152" s="172" t="s">
        <v>246</v>
      </c>
      <c r="E152" s="87" t="str">
        <f>C152</f>
        <v>294408</v>
      </c>
      <c r="F152" s="28" t="str">
        <f>D152</f>
        <v>0.32</v>
      </c>
      <c r="G152" s="201"/>
      <c r="H152" s="201"/>
      <c r="I152" s="201"/>
      <c r="J152" s="201"/>
      <c r="K152" s="201"/>
    </row>
    <row r="153" spans="1:11" s="42" customFormat="1" x14ac:dyDescent="0.25">
      <c r="A153" s="39"/>
      <c r="B153" s="171" t="s">
        <v>369</v>
      </c>
      <c r="C153" s="172" t="s">
        <v>371</v>
      </c>
      <c r="D153" s="172" t="s">
        <v>376</v>
      </c>
      <c r="E153" s="172" t="s">
        <v>373</v>
      </c>
      <c r="F153" s="172" t="s">
        <v>246</v>
      </c>
      <c r="G153" s="201"/>
      <c r="H153" s="201"/>
      <c r="I153" s="201"/>
      <c r="J153" s="201"/>
      <c r="K153" s="201"/>
    </row>
    <row r="154" spans="1:11" s="42" customFormat="1" x14ac:dyDescent="0.25">
      <c r="A154" s="39"/>
      <c r="B154" s="171" t="s">
        <v>370</v>
      </c>
      <c r="C154" s="172" t="s">
        <v>372</v>
      </c>
      <c r="D154" s="172" t="s">
        <v>266</v>
      </c>
      <c r="E154" s="172" t="s">
        <v>374</v>
      </c>
      <c r="F154" s="172" t="s">
        <v>375</v>
      </c>
      <c r="G154" s="201"/>
      <c r="H154" s="201"/>
      <c r="I154" s="201"/>
      <c r="J154" s="201"/>
      <c r="K154" s="201"/>
    </row>
    <row r="155" spans="1:11" s="42" customFormat="1" x14ac:dyDescent="0.25">
      <c r="A155" s="39"/>
      <c r="B155" s="119" t="s">
        <v>125</v>
      </c>
      <c r="C155" s="87"/>
      <c r="D155" s="90"/>
      <c r="E155" s="172" t="s">
        <v>374</v>
      </c>
      <c r="F155" s="172" t="s">
        <v>375</v>
      </c>
      <c r="G155" s="201"/>
      <c r="H155" s="201"/>
      <c r="I155" s="201"/>
      <c r="J155" s="201"/>
      <c r="K155" s="201"/>
    </row>
    <row r="156" spans="1:11" s="42" customFormat="1" x14ac:dyDescent="0.25">
      <c r="A156" s="39"/>
      <c r="B156" s="119"/>
      <c r="C156" s="87"/>
      <c r="D156" s="90"/>
      <c r="E156" s="172"/>
      <c r="F156" s="172"/>
      <c r="G156" s="201"/>
      <c r="H156" s="201"/>
      <c r="I156" s="201"/>
      <c r="J156" s="201"/>
      <c r="K156" s="201"/>
    </row>
    <row r="157" spans="1:11" s="42" customFormat="1" x14ac:dyDescent="0.25">
      <c r="A157" s="79">
        <v>9</v>
      </c>
      <c r="B157" s="86" t="s">
        <v>234</v>
      </c>
      <c r="C157" s="88"/>
      <c r="D157" s="89"/>
      <c r="E157" s="90"/>
      <c r="F157" s="90"/>
      <c r="G157" s="201"/>
      <c r="H157" s="201"/>
      <c r="I157" s="201"/>
      <c r="J157" s="201"/>
      <c r="K157" s="201"/>
    </row>
    <row r="158" spans="1:11" s="42" customFormat="1" x14ac:dyDescent="0.25">
      <c r="A158" s="79"/>
      <c r="B158" s="119" t="s">
        <v>42</v>
      </c>
      <c r="C158" s="172" t="s">
        <v>235</v>
      </c>
      <c r="D158" s="172" t="s">
        <v>246</v>
      </c>
      <c r="E158" s="87" t="str">
        <f>C158</f>
        <v>300000</v>
      </c>
      <c r="F158" s="28" t="str">
        <f>D158</f>
        <v>0.32</v>
      </c>
      <c r="G158" s="201"/>
      <c r="H158" s="201"/>
      <c r="I158" s="201"/>
      <c r="J158" s="201"/>
      <c r="K158" s="201"/>
    </row>
    <row r="159" spans="1:11" ht="16.5" customHeight="1" x14ac:dyDescent="0.25">
      <c r="A159" s="79"/>
      <c r="B159" s="119" t="s">
        <v>125</v>
      </c>
      <c r="C159" s="87"/>
      <c r="D159" s="90"/>
      <c r="E159" s="172" t="s">
        <v>235</v>
      </c>
      <c r="F159" s="172" t="s">
        <v>246</v>
      </c>
      <c r="K159" s="68"/>
    </row>
    <row r="160" spans="1:11" ht="16.5" customHeight="1" x14ac:dyDescent="0.25">
      <c r="A160" s="79"/>
      <c r="B160" s="119"/>
      <c r="C160" s="87"/>
      <c r="D160" s="90"/>
      <c r="E160" s="172"/>
      <c r="F160" s="172"/>
      <c r="K160" s="68"/>
    </row>
    <row r="161" spans="1:11" ht="16.5" customHeight="1" x14ac:dyDescent="0.25">
      <c r="A161" s="48">
        <v>10</v>
      </c>
      <c r="B161" s="86" t="s">
        <v>229</v>
      </c>
      <c r="C161" s="88"/>
      <c r="D161" s="89"/>
      <c r="E161" s="90"/>
      <c r="F161" s="90"/>
      <c r="K161" s="68"/>
    </row>
    <row r="162" spans="1:11" s="61" customFormat="1" x14ac:dyDescent="0.25">
      <c r="A162" s="48"/>
      <c r="B162" s="119" t="s">
        <v>42</v>
      </c>
      <c r="C162" s="172" t="s">
        <v>230</v>
      </c>
      <c r="D162" s="172" t="s">
        <v>245</v>
      </c>
      <c r="E162" s="145" t="str">
        <f>C162</f>
        <v>743000</v>
      </c>
      <c r="F162" s="28">
        <f t="shared" ref="F162:F188" si="13">E162/91673000*100</f>
        <v>0.81048945709205555</v>
      </c>
      <c r="G162" s="31"/>
      <c r="H162" s="31"/>
      <c r="I162" s="31"/>
      <c r="J162" s="31"/>
      <c r="K162" s="31"/>
    </row>
    <row r="163" spans="1:11" s="61" customFormat="1" x14ac:dyDescent="0.25">
      <c r="A163" s="48"/>
      <c r="B163" s="171" t="s">
        <v>315</v>
      </c>
      <c r="C163" s="172" t="s">
        <v>392</v>
      </c>
      <c r="D163" s="125">
        <f t="shared" ref="D163:D185" si="14">C163/91673000*100</f>
        <v>2.1816674484308358E-3</v>
      </c>
      <c r="E163" s="172" t="s">
        <v>417</v>
      </c>
      <c r="F163" s="28">
        <f t="shared" si="13"/>
        <v>0.81267112454048629</v>
      </c>
      <c r="G163" s="31"/>
      <c r="H163" s="31"/>
      <c r="I163" s="31"/>
      <c r="J163" s="31"/>
      <c r="K163" s="31"/>
    </row>
    <row r="164" spans="1:11" s="42" customFormat="1" x14ac:dyDescent="0.25">
      <c r="A164" s="48"/>
      <c r="B164" s="171" t="s">
        <v>377</v>
      </c>
      <c r="C164" s="172" t="s">
        <v>393</v>
      </c>
      <c r="D164" s="125">
        <f t="shared" si="14"/>
        <v>-4.1439682349219513E-2</v>
      </c>
      <c r="E164" s="172" t="s">
        <v>418</v>
      </c>
      <c r="F164" s="28">
        <f t="shared" si="13"/>
        <v>0.77123144219126671</v>
      </c>
      <c r="G164" s="201"/>
      <c r="H164" s="201"/>
      <c r="I164" s="201"/>
      <c r="J164" s="201"/>
      <c r="K164" s="201"/>
    </row>
    <row r="165" spans="1:11" s="61" customFormat="1" x14ac:dyDescent="0.25">
      <c r="A165" s="48"/>
      <c r="B165" s="171" t="s">
        <v>378</v>
      </c>
      <c r="C165" s="172" t="s">
        <v>394</v>
      </c>
      <c r="D165" s="125">
        <f t="shared" si="14"/>
        <v>1.8086023147491626E-3</v>
      </c>
      <c r="E165" s="172" t="s">
        <v>419</v>
      </c>
      <c r="F165" s="28">
        <f t="shared" si="13"/>
        <v>0.77304004450601593</v>
      </c>
      <c r="G165" s="31"/>
      <c r="H165" s="31"/>
      <c r="I165" s="31"/>
      <c r="J165" s="31"/>
      <c r="K165" s="31"/>
    </row>
    <row r="166" spans="1:11" s="42" customFormat="1" x14ac:dyDescent="0.25">
      <c r="A166" s="48"/>
      <c r="B166" s="171" t="s">
        <v>319</v>
      </c>
      <c r="C166" s="172" t="s">
        <v>395</v>
      </c>
      <c r="D166" s="125">
        <f t="shared" si="14"/>
        <v>1.99731654903843E-3</v>
      </c>
      <c r="E166" s="172" t="s">
        <v>420</v>
      </c>
      <c r="F166" s="28">
        <f t="shared" si="13"/>
        <v>0.77503736105505439</v>
      </c>
      <c r="G166" s="201"/>
      <c r="H166" s="201"/>
      <c r="I166" s="201"/>
      <c r="J166" s="201"/>
      <c r="K166" s="201"/>
    </row>
    <row r="167" spans="1:11" s="42" customFormat="1" x14ac:dyDescent="0.25">
      <c r="A167" s="48"/>
      <c r="B167" s="171" t="s">
        <v>321</v>
      </c>
      <c r="C167" s="172" t="s">
        <v>396</v>
      </c>
      <c r="D167" s="125">
        <f t="shared" si="14"/>
        <v>1.0908337242154179E-3</v>
      </c>
      <c r="E167" s="172" t="s">
        <v>421</v>
      </c>
      <c r="F167" s="28">
        <f t="shared" si="13"/>
        <v>0.77612819477926975</v>
      </c>
      <c r="G167" s="201"/>
      <c r="H167" s="201"/>
      <c r="I167" s="201"/>
      <c r="J167" s="201"/>
      <c r="K167" s="201"/>
    </row>
    <row r="168" spans="1:11" s="42" customFormat="1" x14ac:dyDescent="0.25">
      <c r="A168" s="48"/>
      <c r="B168" s="171" t="s">
        <v>379</v>
      </c>
      <c r="C168" s="172" t="s">
        <v>392</v>
      </c>
      <c r="D168" s="125">
        <f t="shared" si="14"/>
        <v>2.1816674484308358E-3</v>
      </c>
      <c r="E168" s="172" t="s">
        <v>422</v>
      </c>
      <c r="F168" s="28">
        <f t="shared" si="13"/>
        <v>0.7783098622277006</v>
      </c>
      <c r="G168" s="201"/>
      <c r="H168" s="201"/>
      <c r="I168" s="201"/>
      <c r="J168" s="201"/>
      <c r="K168" s="201"/>
    </row>
    <row r="169" spans="1:11" s="42" customFormat="1" x14ac:dyDescent="0.25">
      <c r="A169" s="48"/>
      <c r="B169" s="171" t="s">
        <v>380</v>
      </c>
      <c r="C169" s="172" t="s">
        <v>397</v>
      </c>
      <c r="D169" s="125">
        <f t="shared" si="14"/>
        <v>-2.1816674484308358E-3</v>
      </c>
      <c r="E169" s="172" t="s">
        <v>421</v>
      </c>
      <c r="F169" s="28">
        <f t="shared" si="13"/>
        <v>0.77612819477926975</v>
      </c>
      <c r="G169" s="201"/>
      <c r="H169" s="201"/>
      <c r="I169" s="201"/>
      <c r="J169" s="201"/>
      <c r="K169" s="201"/>
    </row>
    <row r="170" spans="1:11" s="42" customFormat="1" x14ac:dyDescent="0.25">
      <c r="A170" s="48"/>
      <c r="B170" s="171" t="s">
        <v>381</v>
      </c>
      <c r="C170" s="172" t="s">
        <v>398</v>
      </c>
      <c r="D170" s="125">
        <f t="shared" si="14"/>
        <v>-1.4584446892760136E-3</v>
      </c>
      <c r="E170" s="172" t="s">
        <v>423</v>
      </c>
      <c r="F170" s="28">
        <f t="shared" si="13"/>
        <v>0.77466975008999384</v>
      </c>
      <c r="G170" s="201"/>
      <c r="H170" s="201"/>
      <c r="I170" s="201"/>
      <c r="J170" s="201"/>
      <c r="K170" s="201"/>
    </row>
    <row r="171" spans="1:11" s="42" customFormat="1" x14ac:dyDescent="0.25">
      <c r="A171" s="48"/>
      <c r="B171" s="171" t="s">
        <v>292</v>
      </c>
      <c r="C171" s="172" t="s">
        <v>399</v>
      </c>
      <c r="D171" s="125">
        <f t="shared" si="14"/>
        <v>-0.14744035866612853</v>
      </c>
      <c r="E171" s="172" t="s">
        <v>424</v>
      </c>
      <c r="F171" s="28">
        <f t="shared" si="13"/>
        <v>0.62722939142386525</v>
      </c>
      <c r="G171" s="201"/>
      <c r="H171" s="201"/>
      <c r="I171" s="201"/>
      <c r="J171" s="201"/>
      <c r="K171" s="201"/>
    </row>
    <row r="172" spans="1:11" s="42" customFormat="1" x14ac:dyDescent="0.25">
      <c r="A172" s="48"/>
      <c r="B172" s="171" t="s">
        <v>382</v>
      </c>
      <c r="C172" s="172" t="s">
        <v>400</v>
      </c>
      <c r="D172" s="125">
        <f t="shared" si="14"/>
        <v>-8.1812529316156332E-2</v>
      </c>
      <c r="E172" s="172" t="s">
        <v>425</v>
      </c>
      <c r="F172" s="28">
        <f t="shared" si="13"/>
        <v>0.54541686210770901</v>
      </c>
      <c r="G172" s="201"/>
      <c r="H172" s="201"/>
      <c r="I172" s="201"/>
      <c r="J172" s="201"/>
      <c r="K172" s="201"/>
    </row>
    <row r="173" spans="1:11" s="42" customFormat="1" x14ac:dyDescent="0.25">
      <c r="A173" s="79"/>
      <c r="B173" s="171" t="s">
        <v>293</v>
      </c>
      <c r="C173" s="172" t="s">
        <v>401</v>
      </c>
      <c r="D173" s="125">
        <f t="shared" si="14"/>
        <v>-0.13090004690585016</v>
      </c>
      <c r="E173" s="172" t="s">
        <v>426</v>
      </c>
      <c r="F173" s="28">
        <f t="shared" si="13"/>
        <v>0.41451681520185879</v>
      </c>
      <c r="G173" s="201"/>
      <c r="H173" s="201"/>
      <c r="I173" s="201"/>
      <c r="J173" s="201"/>
      <c r="K173" s="201"/>
    </row>
    <row r="174" spans="1:11" s="42" customFormat="1" x14ac:dyDescent="0.25">
      <c r="A174" s="79"/>
      <c r="B174" s="171" t="s">
        <v>294</v>
      </c>
      <c r="C174" s="172" t="s">
        <v>402</v>
      </c>
      <c r="D174" s="125">
        <f t="shared" si="14"/>
        <v>-3.381584545067795E-2</v>
      </c>
      <c r="E174" s="172" t="s">
        <v>427</v>
      </c>
      <c r="F174" s="28">
        <f t="shared" si="13"/>
        <v>0.38070096975118084</v>
      </c>
      <c r="G174" s="201"/>
      <c r="H174" s="201"/>
      <c r="I174" s="201"/>
      <c r="J174" s="201"/>
      <c r="K174" s="201"/>
    </row>
    <row r="175" spans="1:11" s="42" customFormat="1" x14ac:dyDescent="0.25">
      <c r="A175" s="79"/>
      <c r="B175" s="171" t="s">
        <v>383</v>
      </c>
      <c r="C175" s="172" t="s">
        <v>403</v>
      </c>
      <c r="D175" s="125">
        <f t="shared" si="14"/>
        <v>-1.1999170966369597E-2</v>
      </c>
      <c r="E175" s="172" t="s">
        <v>428</v>
      </c>
      <c r="F175" s="28">
        <f t="shared" si="13"/>
        <v>0.36870179878481124</v>
      </c>
      <c r="G175" s="201"/>
      <c r="H175" s="201"/>
      <c r="I175" s="201"/>
      <c r="J175" s="201"/>
      <c r="K175" s="201"/>
    </row>
    <row r="176" spans="1:11" s="42" customFormat="1" x14ac:dyDescent="0.25">
      <c r="A176" s="48"/>
      <c r="B176" s="171" t="s">
        <v>384</v>
      </c>
      <c r="C176" s="172" t="s">
        <v>404</v>
      </c>
      <c r="D176" s="125">
        <f t="shared" si="14"/>
        <v>-6.8722524625571324E-2</v>
      </c>
      <c r="E176" s="172" t="s">
        <v>429</v>
      </c>
      <c r="F176" s="28">
        <f t="shared" si="13"/>
        <v>0.29997927415923986</v>
      </c>
      <c r="G176" s="201"/>
      <c r="H176" s="201"/>
      <c r="I176" s="201"/>
      <c r="J176" s="201"/>
      <c r="K176" s="201"/>
    </row>
    <row r="177" spans="1:11" s="42" customFormat="1" x14ac:dyDescent="0.25">
      <c r="A177" s="79"/>
      <c r="B177" s="171" t="s">
        <v>385</v>
      </c>
      <c r="C177" s="172" t="s">
        <v>405</v>
      </c>
      <c r="D177" s="125">
        <f t="shared" si="14"/>
        <v>-0.1908959017376981</v>
      </c>
      <c r="E177" s="172" t="s">
        <v>430</v>
      </c>
      <c r="F177" s="28">
        <f t="shared" si="13"/>
        <v>0.10908337242154179</v>
      </c>
      <c r="G177" s="201"/>
      <c r="H177" s="201"/>
      <c r="I177" s="201"/>
      <c r="J177" s="201"/>
      <c r="K177" s="201"/>
    </row>
    <row r="178" spans="1:11" s="42" customFormat="1" x14ac:dyDescent="0.25">
      <c r="A178" s="79"/>
      <c r="B178" s="171" t="s">
        <v>295</v>
      </c>
      <c r="C178" s="172" t="s">
        <v>406</v>
      </c>
      <c r="D178" s="125">
        <f t="shared" si="14"/>
        <v>-9.2720866558310508E-2</v>
      </c>
      <c r="E178" s="172" t="s">
        <v>431</v>
      </c>
      <c r="F178" s="28">
        <f t="shared" si="13"/>
        <v>1.6362505863231271E-2</v>
      </c>
      <c r="G178" s="201"/>
      <c r="H178" s="201"/>
      <c r="I178" s="201"/>
      <c r="J178" s="201"/>
      <c r="K178" s="201"/>
    </row>
    <row r="179" spans="1:11" s="42" customFormat="1" x14ac:dyDescent="0.25">
      <c r="A179" s="79"/>
      <c r="B179" s="171" t="s">
        <v>296</v>
      </c>
      <c r="C179" s="172" t="s">
        <v>407</v>
      </c>
      <c r="D179" s="125">
        <f t="shared" si="14"/>
        <v>-9.2720866558310515E-3</v>
      </c>
      <c r="E179" s="172" t="s">
        <v>432</v>
      </c>
      <c r="F179" s="28">
        <f t="shared" si="13"/>
        <v>7.0904192074002156E-3</v>
      </c>
      <c r="G179" s="201"/>
      <c r="H179" s="201"/>
      <c r="I179" s="201"/>
      <c r="J179" s="201"/>
      <c r="K179" s="201"/>
    </row>
    <row r="180" spans="1:11" s="42" customFormat="1" x14ac:dyDescent="0.25">
      <c r="A180" s="79"/>
      <c r="B180" s="171" t="s">
        <v>370</v>
      </c>
      <c r="C180" s="172" t="s">
        <v>408</v>
      </c>
      <c r="D180" s="125">
        <f t="shared" si="14"/>
        <v>5.9995854831847986E-3</v>
      </c>
      <c r="E180" s="172" t="s">
        <v>433</v>
      </c>
      <c r="F180" s="28">
        <f t="shared" si="13"/>
        <v>1.3090004690585015E-2</v>
      </c>
      <c r="G180" s="201"/>
      <c r="H180" s="201"/>
      <c r="I180" s="201"/>
      <c r="J180" s="201"/>
      <c r="K180" s="201"/>
    </row>
    <row r="181" spans="1:11" s="42" customFormat="1" x14ac:dyDescent="0.25">
      <c r="A181" s="48"/>
      <c r="B181" s="171" t="s">
        <v>386</v>
      </c>
      <c r="C181" s="172" t="s">
        <v>409</v>
      </c>
      <c r="D181" s="125">
        <f t="shared" si="14"/>
        <v>4.3633348968616717E-3</v>
      </c>
      <c r="E181" s="172" t="s">
        <v>410</v>
      </c>
      <c r="F181" s="28">
        <f t="shared" si="13"/>
        <v>1.7453339587446687E-2</v>
      </c>
      <c r="G181" s="201"/>
      <c r="H181" s="201"/>
      <c r="I181" s="201"/>
      <c r="J181" s="201"/>
      <c r="K181" s="201"/>
    </row>
    <row r="182" spans="1:11" s="42" customFormat="1" x14ac:dyDescent="0.25">
      <c r="A182" s="79"/>
      <c r="B182" s="171" t="s">
        <v>387</v>
      </c>
      <c r="C182" s="172" t="s">
        <v>410</v>
      </c>
      <c r="D182" s="125">
        <f t="shared" si="14"/>
        <v>1.7453339587446687E-2</v>
      </c>
      <c r="E182" s="172" t="s">
        <v>434</v>
      </c>
      <c r="F182" s="28">
        <f t="shared" si="13"/>
        <v>3.4906679174893374E-2</v>
      </c>
      <c r="G182" s="201"/>
      <c r="H182" s="201"/>
      <c r="I182" s="201"/>
      <c r="J182" s="201"/>
      <c r="K182" s="201"/>
    </row>
    <row r="183" spans="1:11" s="42" customFormat="1" x14ac:dyDescent="0.25">
      <c r="A183" s="79"/>
      <c r="B183" s="171" t="s">
        <v>388</v>
      </c>
      <c r="C183" s="172" t="s">
        <v>411</v>
      </c>
      <c r="D183" s="125">
        <f t="shared" si="14"/>
        <v>8.5161388849497657E-3</v>
      </c>
      <c r="E183" s="172" t="s">
        <v>435</v>
      </c>
      <c r="F183" s="28">
        <f t="shared" si="13"/>
        <v>4.3422818059843139E-2</v>
      </c>
      <c r="G183" s="201"/>
      <c r="H183" s="201"/>
      <c r="I183" s="201"/>
      <c r="J183" s="201"/>
      <c r="K183" s="201"/>
    </row>
    <row r="184" spans="1:11" s="42" customFormat="1" x14ac:dyDescent="0.25">
      <c r="A184" s="79"/>
      <c r="B184" s="171" t="s">
        <v>389</v>
      </c>
      <c r="C184" s="172" t="s">
        <v>412</v>
      </c>
      <c r="D184" s="125">
        <f t="shared" si="14"/>
        <v>1.3300535599358591E-2</v>
      </c>
      <c r="E184" s="172" t="s">
        <v>436</v>
      </c>
      <c r="F184" s="28">
        <f t="shared" si="13"/>
        <v>5.6723353659201725E-2</v>
      </c>
      <c r="G184" s="201"/>
      <c r="H184" s="201"/>
      <c r="I184" s="201"/>
      <c r="J184" s="201"/>
      <c r="K184" s="201"/>
    </row>
    <row r="185" spans="1:11" s="42" customFormat="1" x14ac:dyDescent="0.25">
      <c r="A185" s="79"/>
      <c r="B185" s="171" t="s">
        <v>390</v>
      </c>
      <c r="C185" s="172" t="s">
        <v>413</v>
      </c>
      <c r="D185" s="125">
        <f t="shared" si="14"/>
        <v>2.2907508208523775E-2</v>
      </c>
      <c r="E185" s="172" t="s">
        <v>437</v>
      </c>
      <c r="F185" s="28">
        <f t="shared" si="13"/>
        <v>7.96308618677255E-2</v>
      </c>
      <c r="G185" s="201"/>
      <c r="H185" s="201"/>
      <c r="I185" s="201"/>
      <c r="J185" s="201"/>
      <c r="K185" s="201"/>
    </row>
    <row r="186" spans="1:11" s="42" customFormat="1" x14ac:dyDescent="0.25">
      <c r="A186" s="79"/>
      <c r="B186" s="171" t="s">
        <v>297</v>
      </c>
      <c r="C186" s="172" t="s">
        <v>414</v>
      </c>
      <c r="D186" s="146">
        <f>C186/91673000*100</f>
        <v>0.10581087124889553</v>
      </c>
      <c r="E186" s="172" t="s">
        <v>438</v>
      </c>
      <c r="F186" s="147">
        <f t="shared" si="13"/>
        <v>0.18544173311662102</v>
      </c>
      <c r="G186" s="201"/>
      <c r="H186" s="201"/>
      <c r="I186" s="201"/>
      <c r="J186" s="201"/>
      <c r="K186" s="201"/>
    </row>
    <row r="187" spans="1:11" s="42" customFormat="1" x14ac:dyDescent="0.25">
      <c r="A187" s="79"/>
      <c r="B187" s="171" t="s">
        <v>298</v>
      </c>
      <c r="C187" s="172" t="s">
        <v>415</v>
      </c>
      <c r="D187" s="125">
        <f>C187/91673000*100</f>
        <v>0.11453754104261889</v>
      </c>
      <c r="E187" s="172" t="s">
        <v>429</v>
      </c>
      <c r="F187" s="28">
        <f t="shared" si="13"/>
        <v>0.29997927415923986</v>
      </c>
      <c r="G187" s="201"/>
      <c r="H187" s="201"/>
      <c r="I187" s="201"/>
      <c r="J187" s="201"/>
      <c r="K187" s="201"/>
    </row>
    <row r="188" spans="1:11" s="42" customFormat="1" x14ac:dyDescent="0.25">
      <c r="A188" s="79"/>
      <c r="B188" s="171" t="s">
        <v>391</v>
      </c>
      <c r="C188" s="172" t="s">
        <v>416</v>
      </c>
      <c r="D188" s="125">
        <f>C188/91673000*100</f>
        <v>2.4108516138884952E-2</v>
      </c>
      <c r="E188" s="172" t="s">
        <v>439</v>
      </c>
      <c r="F188" s="28">
        <f t="shared" si="13"/>
        <v>0.32408779029812484</v>
      </c>
      <c r="G188" s="201"/>
      <c r="H188" s="201"/>
      <c r="I188" s="201"/>
      <c r="J188" s="201"/>
      <c r="K188" s="201"/>
    </row>
    <row r="189" spans="1:11" s="42" customFormat="1" x14ac:dyDescent="0.25">
      <c r="A189" s="48"/>
      <c r="B189" s="119" t="s">
        <v>125</v>
      </c>
      <c r="C189" s="87"/>
      <c r="D189" s="125"/>
      <c r="E189" s="172" t="s">
        <v>439</v>
      </c>
      <c r="F189" s="172" t="s">
        <v>246</v>
      </c>
      <c r="G189" s="201"/>
      <c r="H189" s="201"/>
      <c r="I189" s="201"/>
      <c r="J189" s="201"/>
      <c r="K189" s="201"/>
    </row>
    <row r="190" spans="1:11" s="42" customFormat="1" x14ac:dyDescent="0.25">
      <c r="A190" s="48"/>
      <c r="B190" s="119"/>
      <c r="C190" s="87"/>
      <c r="D190" s="125"/>
      <c r="E190" s="172"/>
      <c r="F190" s="172"/>
      <c r="G190" s="201"/>
      <c r="H190" s="201"/>
      <c r="I190" s="201"/>
      <c r="J190" s="201"/>
      <c r="K190" s="201"/>
    </row>
    <row r="191" spans="1:11" x14ac:dyDescent="0.25">
      <c r="A191" s="79"/>
      <c r="B191" s="119"/>
      <c r="C191" s="87"/>
      <c r="D191" s="90"/>
      <c r="E191" s="203"/>
      <c r="F191" s="91"/>
      <c r="K191" s="68"/>
    </row>
    <row r="192" spans="1:11" ht="30" x14ac:dyDescent="0.25">
      <c r="A192" s="79"/>
      <c r="B192" s="168" t="s">
        <v>247</v>
      </c>
      <c r="C192" s="204"/>
      <c r="D192" s="204"/>
      <c r="E192" s="204"/>
      <c r="F192" s="204"/>
      <c r="K192" s="68"/>
    </row>
    <row r="193" spans="1:11" x14ac:dyDescent="0.25">
      <c r="A193" s="39"/>
      <c r="B193" s="173"/>
      <c r="C193" s="205"/>
      <c r="D193" s="205"/>
      <c r="E193" s="205"/>
      <c r="F193" s="205"/>
      <c r="K193" s="68"/>
    </row>
    <row r="194" spans="1:11" x14ac:dyDescent="0.25">
      <c r="A194" s="39"/>
      <c r="B194" s="188"/>
      <c r="C194" s="92"/>
      <c r="D194" s="93"/>
      <c r="E194" s="92"/>
      <c r="F194" s="206"/>
      <c r="K194" s="68"/>
    </row>
    <row r="195" spans="1:11" x14ac:dyDescent="0.25">
      <c r="A195" s="67" t="s">
        <v>45</v>
      </c>
      <c r="B195" s="240" t="s">
        <v>46</v>
      </c>
      <c r="C195" s="240"/>
      <c r="D195" s="240"/>
      <c r="E195" s="240"/>
      <c r="F195" s="240"/>
      <c r="K195" s="68"/>
    </row>
    <row r="196" spans="1:11" x14ac:dyDescent="0.25">
      <c r="K196" s="68"/>
    </row>
    <row r="197" spans="1:11" x14ac:dyDescent="0.25">
      <c r="A197" s="80" t="s">
        <v>40</v>
      </c>
      <c r="B197" s="184"/>
      <c r="C197" s="246" t="s">
        <v>216</v>
      </c>
      <c r="D197" s="247"/>
      <c r="E197" s="246" t="s">
        <v>217</v>
      </c>
      <c r="F197" s="247"/>
      <c r="K197" s="68"/>
    </row>
    <row r="198" spans="1:11" ht="30" x14ac:dyDescent="0.25">
      <c r="A198" s="44"/>
      <c r="B198" s="32" t="s">
        <v>47</v>
      </c>
      <c r="C198" s="165" t="s">
        <v>34</v>
      </c>
      <c r="D198" s="165" t="s">
        <v>41</v>
      </c>
      <c r="E198" s="165" t="s">
        <v>34</v>
      </c>
      <c r="F198" s="165" t="s">
        <v>41</v>
      </c>
      <c r="K198" s="68"/>
    </row>
    <row r="199" spans="1:11" x14ac:dyDescent="0.25">
      <c r="A199" s="80" t="s">
        <v>75</v>
      </c>
      <c r="B199" s="32" t="s">
        <v>110</v>
      </c>
      <c r="C199" s="165"/>
      <c r="D199" s="165"/>
      <c r="E199" s="165"/>
      <c r="F199" s="165"/>
      <c r="K199" s="68"/>
    </row>
    <row r="200" spans="1:11" x14ac:dyDescent="0.25">
      <c r="A200" s="44">
        <v>1</v>
      </c>
      <c r="B200" s="32" t="s">
        <v>455</v>
      </c>
      <c r="C200" s="165"/>
      <c r="D200" s="165"/>
      <c r="E200" s="165"/>
      <c r="F200" s="165"/>
      <c r="K200" s="68"/>
    </row>
    <row r="201" spans="1:11" x14ac:dyDescent="0.25">
      <c r="A201" s="48"/>
      <c r="B201" s="32" t="s">
        <v>42</v>
      </c>
      <c r="C201" s="30">
        <v>237187</v>
      </c>
      <c r="D201" s="28">
        <f>C201/91670000*100</f>
        <v>0.25874004581651577</v>
      </c>
      <c r="E201" s="30">
        <v>237187</v>
      </c>
      <c r="F201" s="28">
        <f>E201/91670000*100</f>
        <v>0.25874004581651577</v>
      </c>
      <c r="K201" s="68"/>
    </row>
    <row r="202" spans="1:11" x14ac:dyDescent="0.25">
      <c r="A202" s="48"/>
      <c r="B202" s="185" t="s">
        <v>111</v>
      </c>
      <c r="C202" s="30" t="s">
        <v>112</v>
      </c>
      <c r="D202" s="30" t="s">
        <v>112</v>
      </c>
      <c r="E202" s="30" t="s">
        <v>112</v>
      </c>
      <c r="F202" s="30" t="s">
        <v>112</v>
      </c>
      <c r="K202" s="68"/>
    </row>
    <row r="203" spans="1:11" x14ac:dyDescent="0.25">
      <c r="A203" s="48"/>
      <c r="B203" s="32" t="s">
        <v>43</v>
      </c>
      <c r="C203" s="30" t="s">
        <v>189</v>
      </c>
      <c r="D203" s="28"/>
      <c r="E203" s="30">
        <v>237187</v>
      </c>
      <c r="F203" s="28">
        <f>E203/91670000*100</f>
        <v>0.25874004581651577</v>
      </c>
      <c r="K203" s="68"/>
    </row>
    <row r="204" spans="1:11" x14ac:dyDescent="0.25">
      <c r="A204" s="48"/>
      <c r="B204" s="186"/>
      <c r="C204" s="30"/>
      <c r="D204" s="30"/>
      <c r="E204" s="30"/>
      <c r="F204" s="30"/>
      <c r="K204" s="68"/>
    </row>
    <row r="205" spans="1:11" x14ac:dyDescent="0.25">
      <c r="A205" s="44">
        <v>2</v>
      </c>
      <c r="B205" s="32" t="s">
        <v>113</v>
      </c>
      <c r="C205" s="30"/>
      <c r="D205" s="30"/>
      <c r="E205" s="30"/>
      <c r="F205" s="30"/>
      <c r="K205" s="68"/>
    </row>
    <row r="206" spans="1:11" x14ac:dyDescent="0.25">
      <c r="A206" s="48"/>
      <c r="B206" s="32" t="s">
        <v>42</v>
      </c>
      <c r="C206" s="30">
        <v>138293</v>
      </c>
      <c r="D206" s="28">
        <f>C206/91670000*100</f>
        <v>0.15085960510526891</v>
      </c>
      <c r="E206" s="30">
        <f>C206</f>
        <v>138293</v>
      </c>
      <c r="F206" s="28">
        <f>D206</f>
        <v>0.15085960510526891</v>
      </c>
      <c r="K206" s="68"/>
    </row>
    <row r="207" spans="1:11" x14ac:dyDescent="0.25">
      <c r="A207" s="48"/>
      <c r="B207" s="185" t="s">
        <v>111</v>
      </c>
      <c r="C207" s="30" t="s">
        <v>112</v>
      </c>
      <c r="D207" s="30" t="s">
        <v>112</v>
      </c>
      <c r="E207" s="30" t="s">
        <v>112</v>
      </c>
      <c r="F207" s="30" t="s">
        <v>112</v>
      </c>
      <c r="K207" s="68"/>
    </row>
    <row r="208" spans="1:11" x14ac:dyDescent="0.25">
      <c r="A208" s="48"/>
      <c r="B208" s="32" t="s">
        <v>43</v>
      </c>
      <c r="C208" s="30"/>
      <c r="D208" s="28"/>
      <c r="E208" s="30">
        <f>E206</f>
        <v>138293</v>
      </c>
      <c r="F208" s="28">
        <f>F206</f>
        <v>0.15085960510526891</v>
      </c>
      <c r="K208" s="68"/>
    </row>
    <row r="209" spans="1:11" x14ac:dyDescent="0.25">
      <c r="A209" s="48"/>
      <c r="B209" s="186"/>
      <c r="C209" s="30"/>
      <c r="D209" s="30"/>
      <c r="E209" s="30"/>
      <c r="F209" s="30"/>
      <c r="K209" s="68"/>
    </row>
    <row r="210" spans="1:11" x14ac:dyDescent="0.25">
      <c r="A210" s="44">
        <v>3</v>
      </c>
      <c r="B210" s="32" t="s">
        <v>114</v>
      </c>
      <c r="C210" s="30"/>
      <c r="D210" s="30"/>
      <c r="E210" s="30"/>
      <c r="F210" s="30"/>
      <c r="K210" s="68"/>
    </row>
    <row r="211" spans="1:11" x14ac:dyDescent="0.25">
      <c r="A211" s="48"/>
      <c r="B211" s="32" t="s">
        <v>42</v>
      </c>
      <c r="C211" s="72">
        <v>116918</v>
      </c>
      <c r="D211" s="28">
        <f>C211/91670000*100</f>
        <v>0.12754227119013856</v>
      </c>
      <c r="E211" s="72">
        <f>C211</f>
        <v>116918</v>
      </c>
      <c r="F211" s="28">
        <f>E211/91670000*100</f>
        <v>0.12754227119013856</v>
      </c>
      <c r="K211" s="68"/>
    </row>
    <row r="212" spans="1:11" x14ac:dyDescent="0.25">
      <c r="A212" s="48"/>
      <c r="B212" s="185" t="s">
        <v>111</v>
      </c>
      <c r="C212" s="30" t="s">
        <v>112</v>
      </c>
      <c r="D212" s="30" t="s">
        <v>112</v>
      </c>
      <c r="E212" s="30" t="s">
        <v>112</v>
      </c>
      <c r="F212" s="30" t="s">
        <v>112</v>
      </c>
      <c r="K212" s="68"/>
    </row>
    <row r="213" spans="1:11" x14ac:dyDescent="0.25">
      <c r="A213" s="48"/>
      <c r="B213" s="32" t="s">
        <v>43</v>
      </c>
      <c r="C213" s="72" t="s">
        <v>112</v>
      </c>
      <c r="D213" s="28" t="s">
        <v>112</v>
      </c>
      <c r="E213" s="72">
        <v>116918</v>
      </c>
      <c r="F213" s="28">
        <v>0.13</v>
      </c>
      <c r="K213" s="68"/>
    </row>
    <row r="214" spans="1:11" x14ac:dyDescent="0.25">
      <c r="A214" s="48"/>
      <c r="B214" s="186"/>
      <c r="C214" s="30"/>
      <c r="D214" s="30"/>
      <c r="E214" s="30"/>
      <c r="F214" s="30"/>
      <c r="K214" s="68"/>
    </row>
    <row r="215" spans="1:11" x14ac:dyDescent="0.25">
      <c r="A215" s="44">
        <v>4</v>
      </c>
      <c r="B215" s="32" t="s">
        <v>442</v>
      </c>
      <c r="C215" s="30"/>
      <c r="D215" s="30"/>
      <c r="E215" s="30"/>
      <c r="F215" s="30"/>
      <c r="K215" s="68"/>
    </row>
    <row r="216" spans="1:11" x14ac:dyDescent="0.25">
      <c r="A216" s="48"/>
      <c r="B216" s="32" t="s">
        <v>42</v>
      </c>
      <c r="C216" s="30" t="s">
        <v>112</v>
      </c>
      <c r="D216" s="30" t="s">
        <v>112</v>
      </c>
      <c r="E216" s="30" t="s">
        <v>112</v>
      </c>
      <c r="F216" s="30" t="s">
        <v>112</v>
      </c>
      <c r="K216" s="68"/>
    </row>
    <row r="217" spans="1:11" x14ac:dyDescent="0.25">
      <c r="A217" s="48"/>
      <c r="B217" s="185" t="s">
        <v>111</v>
      </c>
      <c r="C217" s="30" t="s">
        <v>112</v>
      </c>
      <c r="D217" s="30" t="s">
        <v>112</v>
      </c>
      <c r="E217" s="30" t="s">
        <v>112</v>
      </c>
      <c r="F217" s="30" t="s">
        <v>112</v>
      </c>
      <c r="K217" s="68"/>
    </row>
    <row r="218" spans="1:11" x14ac:dyDescent="0.25">
      <c r="A218" s="48"/>
      <c r="B218" s="32" t="s">
        <v>43</v>
      </c>
      <c r="C218" s="30" t="s">
        <v>112</v>
      </c>
      <c r="D218" s="30" t="s">
        <v>112</v>
      </c>
      <c r="E218" s="30" t="s">
        <v>112</v>
      </c>
      <c r="F218" s="30" t="s">
        <v>112</v>
      </c>
      <c r="K218" s="68"/>
    </row>
    <row r="219" spans="1:11" x14ac:dyDescent="0.25">
      <c r="A219" s="48"/>
      <c r="B219" s="32"/>
      <c r="C219" s="30"/>
      <c r="D219" s="30"/>
      <c r="E219" s="30"/>
      <c r="F219" s="30"/>
      <c r="K219" s="68"/>
    </row>
    <row r="220" spans="1:11" x14ac:dyDescent="0.25">
      <c r="A220" s="44">
        <v>5</v>
      </c>
      <c r="B220" s="32" t="s">
        <v>115</v>
      </c>
      <c r="C220" s="30"/>
      <c r="D220" s="30"/>
      <c r="E220" s="30"/>
      <c r="F220" s="30"/>
      <c r="K220" s="68"/>
    </row>
    <row r="221" spans="1:11" x14ac:dyDescent="0.25">
      <c r="A221" s="48"/>
      <c r="B221" s="32" t="s">
        <v>42</v>
      </c>
      <c r="C221" s="30" t="s">
        <v>112</v>
      </c>
      <c r="D221" s="30" t="s">
        <v>112</v>
      </c>
      <c r="E221" s="30" t="s">
        <v>112</v>
      </c>
      <c r="F221" s="30" t="s">
        <v>112</v>
      </c>
      <c r="K221" s="68"/>
    </row>
    <row r="222" spans="1:11" x14ac:dyDescent="0.25">
      <c r="A222" s="48"/>
      <c r="B222" s="185" t="s">
        <v>111</v>
      </c>
      <c r="C222" s="30" t="s">
        <v>112</v>
      </c>
      <c r="D222" s="30" t="s">
        <v>112</v>
      </c>
      <c r="E222" s="30" t="s">
        <v>112</v>
      </c>
      <c r="F222" s="30" t="s">
        <v>112</v>
      </c>
      <c r="K222" s="68"/>
    </row>
    <row r="223" spans="1:11" x14ac:dyDescent="0.25">
      <c r="A223" s="48"/>
      <c r="B223" s="32" t="s">
        <v>43</v>
      </c>
      <c r="C223" s="30" t="s">
        <v>112</v>
      </c>
      <c r="D223" s="30" t="s">
        <v>112</v>
      </c>
      <c r="E223" s="30" t="s">
        <v>112</v>
      </c>
      <c r="F223" s="30" t="s">
        <v>112</v>
      </c>
      <c r="K223" s="68"/>
    </row>
    <row r="224" spans="1:11" x14ac:dyDescent="0.25">
      <c r="A224" s="48"/>
      <c r="B224" s="186"/>
      <c r="C224" s="30"/>
      <c r="D224" s="30"/>
      <c r="E224" s="30"/>
      <c r="F224" s="30"/>
      <c r="K224" s="68"/>
    </row>
    <row r="225" spans="1:11" x14ac:dyDescent="0.25">
      <c r="A225" s="44">
        <v>6</v>
      </c>
      <c r="B225" s="32" t="s">
        <v>116</v>
      </c>
      <c r="C225" s="30"/>
      <c r="D225" s="30"/>
      <c r="E225" s="30"/>
      <c r="F225" s="30"/>
      <c r="K225" s="68"/>
    </row>
    <row r="226" spans="1:11" x14ac:dyDescent="0.25">
      <c r="A226" s="48"/>
      <c r="B226" s="32" t="s">
        <v>42</v>
      </c>
      <c r="C226" s="30" t="s">
        <v>112</v>
      </c>
      <c r="D226" s="30" t="s">
        <v>112</v>
      </c>
      <c r="E226" s="30" t="s">
        <v>112</v>
      </c>
      <c r="F226" s="30" t="s">
        <v>112</v>
      </c>
      <c r="K226" s="68"/>
    </row>
    <row r="227" spans="1:11" x14ac:dyDescent="0.25">
      <c r="A227" s="48"/>
      <c r="B227" s="185" t="s">
        <v>111</v>
      </c>
      <c r="C227" s="30" t="s">
        <v>112</v>
      </c>
      <c r="D227" s="30" t="s">
        <v>112</v>
      </c>
      <c r="E227" s="30" t="s">
        <v>112</v>
      </c>
      <c r="F227" s="30" t="s">
        <v>112</v>
      </c>
      <c r="K227" s="68"/>
    </row>
    <row r="228" spans="1:11" x14ac:dyDescent="0.25">
      <c r="A228" s="48"/>
      <c r="B228" s="32" t="s">
        <v>43</v>
      </c>
      <c r="C228" s="30" t="s">
        <v>112</v>
      </c>
      <c r="D228" s="30" t="s">
        <v>112</v>
      </c>
      <c r="E228" s="30" t="s">
        <v>112</v>
      </c>
      <c r="F228" s="30" t="s">
        <v>112</v>
      </c>
      <c r="K228" s="68"/>
    </row>
    <row r="229" spans="1:11" x14ac:dyDescent="0.25">
      <c r="A229" s="48"/>
      <c r="B229" s="32"/>
      <c r="C229" s="30"/>
      <c r="D229" s="30"/>
      <c r="E229" s="30"/>
      <c r="F229" s="30"/>
      <c r="K229" s="68"/>
    </row>
    <row r="230" spans="1:11" x14ac:dyDescent="0.25">
      <c r="A230" s="44">
        <v>7</v>
      </c>
      <c r="B230" s="32" t="s">
        <v>117</v>
      </c>
      <c r="C230" s="30"/>
      <c r="D230" s="30"/>
      <c r="E230" s="30"/>
      <c r="F230" s="30"/>
      <c r="K230" s="68"/>
    </row>
    <row r="231" spans="1:11" x14ac:dyDescent="0.25">
      <c r="A231" s="48"/>
      <c r="B231" s="32" t="s">
        <v>42</v>
      </c>
      <c r="C231" s="30" t="s">
        <v>112</v>
      </c>
      <c r="D231" s="30" t="s">
        <v>112</v>
      </c>
      <c r="E231" s="30" t="s">
        <v>112</v>
      </c>
      <c r="F231" s="30" t="s">
        <v>112</v>
      </c>
      <c r="K231" s="68"/>
    </row>
    <row r="232" spans="1:11" x14ac:dyDescent="0.25">
      <c r="A232" s="48"/>
      <c r="B232" s="185" t="s">
        <v>111</v>
      </c>
      <c r="C232" s="30" t="s">
        <v>112</v>
      </c>
      <c r="D232" s="30" t="s">
        <v>112</v>
      </c>
      <c r="E232" s="30" t="s">
        <v>112</v>
      </c>
      <c r="F232" s="30" t="s">
        <v>112</v>
      </c>
      <c r="K232" s="68"/>
    </row>
    <row r="233" spans="1:11" x14ac:dyDescent="0.25">
      <c r="A233" s="48"/>
      <c r="B233" s="32" t="s">
        <v>43</v>
      </c>
      <c r="C233" s="30" t="s">
        <v>112</v>
      </c>
      <c r="D233" s="30" t="s">
        <v>112</v>
      </c>
      <c r="E233" s="30" t="s">
        <v>112</v>
      </c>
      <c r="F233" s="30" t="s">
        <v>112</v>
      </c>
      <c r="K233" s="68"/>
    </row>
    <row r="234" spans="1:11" x14ac:dyDescent="0.25">
      <c r="A234" s="48"/>
      <c r="B234" s="186"/>
      <c r="C234" s="30"/>
      <c r="D234" s="30"/>
      <c r="E234" s="30"/>
      <c r="F234" s="30"/>
      <c r="K234" s="68"/>
    </row>
    <row r="235" spans="1:11" x14ac:dyDescent="0.25">
      <c r="A235" s="44">
        <v>8</v>
      </c>
      <c r="B235" s="32" t="s">
        <v>138</v>
      </c>
      <c r="C235" s="30"/>
      <c r="D235" s="30"/>
      <c r="E235" s="30"/>
      <c r="F235" s="30"/>
      <c r="K235" s="68"/>
    </row>
    <row r="236" spans="1:11" x14ac:dyDescent="0.25">
      <c r="A236" s="48"/>
      <c r="B236" s="32" t="s">
        <v>42</v>
      </c>
      <c r="C236" s="30">
        <v>1</v>
      </c>
      <c r="D236" s="28">
        <v>0</v>
      </c>
      <c r="E236" s="30">
        <v>1</v>
      </c>
      <c r="F236" s="28">
        <v>0</v>
      </c>
      <c r="K236" s="68"/>
    </row>
    <row r="237" spans="1:11" x14ac:dyDescent="0.25">
      <c r="A237" s="48"/>
      <c r="B237" s="185" t="s">
        <v>111</v>
      </c>
      <c r="C237" s="30" t="s">
        <v>112</v>
      </c>
      <c r="D237" s="30" t="s">
        <v>112</v>
      </c>
      <c r="E237" s="30" t="s">
        <v>112</v>
      </c>
      <c r="F237" s="30" t="s">
        <v>112</v>
      </c>
      <c r="K237" s="68"/>
    </row>
    <row r="238" spans="1:11" x14ac:dyDescent="0.25">
      <c r="A238" s="48"/>
      <c r="B238" s="32" t="s">
        <v>43</v>
      </c>
      <c r="C238" s="30" t="s">
        <v>112</v>
      </c>
      <c r="D238" s="28" t="s">
        <v>112</v>
      </c>
      <c r="E238" s="30">
        <v>1</v>
      </c>
      <c r="F238" s="28">
        <v>0</v>
      </c>
      <c r="K238" s="68"/>
    </row>
    <row r="239" spans="1:11" x14ac:dyDescent="0.25">
      <c r="A239" s="48"/>
      <c r="B239" s="32"/>
      <c r="C239" s="30"/>
      <c r="D239" s="28"/>
      <c r="E239" s="30"/>
      <c r="F239" s="28"/>
      <c r="K239" s="68"/>
    </row>
    <row r="240" spans="1:11" x14ac:dyDescent="0.25">
      <c r="A240" s="44">
        <v>9</v>
      </c>
      <c r="B240" s="32" t="s">
        <v>440</v>
      </c>
      <c r="C240" s="30"/>
      <c r="D240" s="30"/>
      <c r="E240" s="30"/>
      <c r="F240" s="30"/>
      <c r="K240" s="68"/>
    </row>
    <row r="241" spans="1:11" x14ac:dyDescent="0.25">
      <c r="A241" s="48"/>
      <c r="B241" s="32" t="s">
        <v>42</v>
      </c>
      <c r="C241" s="30" t="s">
        <v>112</v>
      </c>
      <c r="D241" s="28" t="s">
        <v>112</v>
      </c>
      <c r="E241" s="30" t="s">
        <v>112</v>
      </c>
      <c r="F241" s="28" t="s">
        <v>112</v>
      </c>
      <c r="K241" s="68"/>
    </row>
    <row r="242" spans="1:11" x14ac:dyDescent="0.25">
      <c r="A242" s="48"/>
      <c r="B242" s="185" t="s">
        <v>111</v>
      </c>
      <c r="C242" s="30" t="s">
        <v>112</v>
      </c>
      <c r="D242" s="30" t="s">
        <v>112</v>
      </c>
      <c r="E242" s="30" t="s">
        <v>112</v>
      </c>
      <c r="F242" s="30" t="s">
        <v>112</v>
      </c>
      <c r="K242" s="68"/>
    </row>
    <row r="243" spans="1:11" x14ac:dyDescent="0.25">
      <c r="A243" s="48"/>
      <c r="B243" s="32" t="s">
        <v>43</v>
      </c>
      <c r="C243" s="30" t="s">
        <v>112</v>
      </c>
      <c r="D243" s="28" t="s">
        <v>112</v>
      </c>
      <c r="E243" s="30" t="s">
        <v>112</v>
      </c>
      <c r="F243" s="28" t="s">
        <v>112</v>
      </c>
      <c r="K243" s="68"/>
    </row>
    <row r="244" spans="1:11" s="61" customFormat="1" ht="15" customHeight="1" x14ac:dyDescent="0.25">
      <c r="A244" s="48"/>
      <c r="B244" s="185"/>
      <c r="C244" s="30"/>
      <c r="D244" s="30"/>
      <c r="E244" s="30"/>
      <c r="F244" s="30"/>
      <c r="G244" s="31"/>
      <c r="H244" s="31"/>
      <c r="I244" s="31"/>
      <c r="J244" s="31"/>
      <c r="K244" s="31"/>
    </row>
    <row r="245" spans="1:11" s="61" customFormat="1" ht="15" customHeight="1" x14ac:dyDescent="0.25">
      <c r="A245" s="44">
        <v>10</v>
      </c>
      <c r="B245" s="32" t="s">
        <v>445</v>
      </c>
      <c r="C245" s="30"/>
      <c r="D245" s="30"/>
      <c r="E245" s="30"/>
      <c r="F245" s="30"/>
      <c r="G245" s="31"/>
      <c r="H245" s="31"/>
      <c r="I245" s="31"/>
      <c r="J245" s="31"/>
      <c r="K245" s="31"/>
    </row>
    <row r="246" spans="1:11" s="61" customFormat="1" ht="15" customHeight="1" x14ac:dyDescent="0.25">
      <c r="A246" s="48"/>
      <c r="B246" s="32" t="s">
        <v>42</v>
      </c>
      <c r="C246" s="30" t="s">
        <v>112</v>
      </c>
      <c r="D246" s="28" t="s">
        <v>112</v>
      </c>
      <c r="E246" s="30" t="s">
        <v>112</v>
      </c>
      <c r="F246" s="28" t="s">
        <v>112</v>
      </c>
      <c r="G246" s="31"/>
      <c r="H246" s="31"/>
      <c r="I246" s="31"/>
      <c r="J246" s="31"/>
      <c r="K246" s="31"/>
    </row>
    <row r="247" spans="1:11" s="61" customFormat="1" ht="15" customHeight="1" x14ac:dyDescent="0.25">
      <c r="A247" s="48"/>
      <c r="B247" s="185" t="s">
        <v>111</v>
      </c>
      <c r="C247" s="30" t="s">
        <v>112</v>
      </c>
      <c r="D247" s="30" t="s">
        <v>112</v>
      </c>
      <c r="E247" s="30" t="s">
        <v>112</v>
      </c>
      <c r="F247" s="30" t="s">
        <v>112</v>
      </c>
      <c r="G247" s="31"/>
      <c r="H247" s="31"/>
      <c r="I247" s="31"/>
      <c r="J247" s="31"/>
      <c r="K247" s="31"/>
    </row>
    <row r="248" spans="1:11" s="61" customFormat="1" ht="15" customHeight="1" x14ac:dyDescent="0.25">
      <c r="A248" s="48"/>
      <c r="B248" s="32" t="s">
        <v>43</v>
      </c>
      <c r="C248" s="30" t="s">
        <v>112</v>
      </c>
      <c r="D248" s="28" t="s">
        <v>112</v>
      </c>
      <c r="E248" s="30" t="s">
        <v>112</v>
      </c>
      <c r="F248" s="28" t="s">
        <v>112</v>
      </c>
      <c r="G248" s="31"/>
      <c r="H248" s="31"/>
      <c r="I248" s="31"/>
      <c r="J248" s="31"/>
      <c r="K248" s="31"/>
    </row>
    <row r="249" spans="1:11" s="61" customFormat="1" ht="15" customHeight="1" x14ac:dyDescent="0.25">
      <c r="A249" s="48"/>
      <c r="B249" s="185"/>
      <c r="C249" s="30"/>
      <c r="D249" s="30"/>
      <c r="E249" s="30"/>
      <c r="F249" s="30"/>
      <c r="G249" s="31"/>
      <c r="H249" s="31"/>
      <c r="I249" s="31"/>
      <c r="J249" s="31"/>
      <c r="K249" s="31"/>
    </row>
    <row r="250" spans="1:11" x14ac:dyDescent="0.25">
      <c r="A250" s="44">
        <v>11</v>
      </c>
      <c r="B250" s="32" t="s">
        <v>190</v>
      </c>
      <c r="C250" s="30"/>
      <c r="D250" s="30"/>
      <c r="E250" s="30"/>
      <c r="F250" s="30"/>
    </row>
    <row r="251" spans="1:11" x14ac:dyDescent="0.25">
      <c r="A251" s="48"/>
      <c r="B251" s="32" t="s">
        <v>42</v>
      </c>
      <c r="C251" s="30" t="s">
        <v>112</v>
      </c>
      <c r="D251" s="28" t="s">
        <v>112</v>
      </c>
      <c r="E251" s="30" t="s">
        <v>112</v>
      </c>
      <c r="F251" s="28" t="s">
        <v>112</v>
      </c>
    </row>
    <row r="252" spans="1:11" x14ac:dyDescent="0.25">
      <c r="A252" s="48"/>
      <c r="B252" s="185" t="s">
        <v>111</v>
      </c>
      <c r="C252" s="30" t="s">
        <v>112</v>
      </c>
      <c r="D252" s="30" t="s">
        <v>112</v>
      </c>
      <c r="E252" s="30" t="s">
        <v>112</v>
      </c>
      <c r="F252" s="30" t="s">
        <v>112</v>
      </c>
    </row>
    <row r="253" spans="1:11" x14ac:dyDescent="0.25">
      <c r="A253" s="48"/>
      <c r="B253" s="32" t="s">
        <v>43</v>
      </c>
      <c r="C253" s="30" t="s">
        <v>112</v>
      </c>
      <c r="D253" s="28" t="s">
        <v>112</v>
      </c>
      <c r="E253" s="30" t="s">
        <v>112</v>
      </c>
      <c r="F253" s="28" t="s">
        <v>112</v>
      </c>
    </row>
    <row r="254" spans="1:11" x14ac:dyDescent="0.25">
      <c r="A254" s="48"/>
      <c r="B254" s="189"/>
      <c r="C254" s="81"/>
      <c r="D254" s="81"/>
      <c r="E254" s="30"/>
      <c r="F254" s="30"/>
    </row>
    <row r="255" spans="1:11" x14ac:dyDescent="0.25">
      <c r="A255" s="44">
        <v>12</v>
      </c>
      <c r="B255" s="32" t="s">
        <v>441</v>
      </c>
      <c r="C255" s="30"/>
      <c r="D255" s="30"/>
      <c r="E255" s="30"/>
      <c r="F255" s="30"/>
    </row>
    <row r="256" spans="1:11" x14ac:dyDescent="0.25">
      <c r="A256" s="48"/>
      <c r="B256" s="32" t="s">
        <v>42</v>
      </c>
      <c r="C256" s="30" t="s">
        <v>112</v>
      </c>
      <c r="D256" s="28" t="s">
        <v>112</v>
      </c>
      <c r="E256" s="30" t="s">
        <v>112</v>
      </c>
      <c r="F256" s="28" t="s">
        <v>112</v>
      </c>
    </row>
    <row r="257" spans="1:6" x14ac:dyDescent="0.25">
      <c r="A257" s="48"/>
      <c r="B257" s="185" t="s">
        <v>111</v>
      </c>
      <c r="C257" s="30" t="s">
        <v>112</v>
      </c>
      <c r="D257" s="30" t="s">
        <v>112</v>
      </c>
      <c r="E257" s="30" t="s">
        <v>112</v>
      </c>
      <c r="F257" s="30" t="s">
        <v>112</v>
      </c>
    </row>
    <row r="258" spans="1:6" x14ac:dyDescent="0.25">
      <c r="A258" s="48"/>
      <c r="B258" s="32" t="s">
        <v>43</v>
      </c>
      <c r="C258" s="30" t="s">
        <v>112</v>
      </c>
      <c r="D258" s="28" t="s">
        <v>112</v>
      </c>
      <c r="E258" s="30" t="s">
        <v>112</v>
      </c>
      <c r="F258" s="28" t="s">
        <v>112</v>
      </c>
    </row>
    <row r="259" spans="1:6" x14ac:dyDescent="0.25">
      <c r="A259" s="48"/>
      <c r="B259" s="189"/>
      <c r="C259" s="81"/>
      <c r="D259" s="81"/>
      <c r="E259" s="30"/>
      <c r="F259" s="30"/>
    </row>
    <row r="260" spans="1:6" x14ac:dyDescent="0.25">
      <c r="A260" s="48"/>
      <c r="B260" s="248" t="s">
        <v>443</v>
      </c>
      <c r="C260" s="249"/>
      <c r="D260" s="249"/>
      <c r="E260" s="249"/>
      <c r="F260" s="164"/>
    </row>
    <row r="261" spans="1:6" x14ac:dyDescent="0.25">
      <c r="A261" s="48"/>
      <c r="B261" s="248" t="s">
        <v>444</v>
      </c>
      <c r="C261" s="249"/>
      <c r="D261" s="250"/>
      <c r="E261" s="98"/>
      <c r="F261" s="97"/>
    </row>
    <row r="262" spans="1:6" x14ac:dyDescent="0.25">
      <c r="A262" s="48"/>
      <c r="B262" s="185"/>
      <c r="C262" s="96"/>
      <c r="D262" s="97"/>
      <c r="E262" s="96"/>
      <c r="F262" s="97"/>
    </row>
    <row r="263" spans="1:6" x14ac:dyDescent="0.25">
      <c r="A263" s="48"/>
      <c r="B263" s="185"/>
      <c r="C263" s="96"/>
      <c r="D263" s="97"/>
      <c r="E263" s="96"/>
      <c r="F263" s="97"/>
    </row>
    <row r="264" spans="1:6" ht="15.75" thickBot="1" x14ac:dyDescent="0.3">
      <c r="A264" s="128"/>
      <c r="B264" s="190"/>
      <c r="C264" s="129"/>
      <c r="D264" s="130"/>
      <c r="E264" s="129"/>
      <c r="F264" s="130"/>
    </row>
    <row r="265" spans="1:6" x14ac:dyDescent="0.25">
      <c r="A265" s="131" t="s">
        <v>40</v>
      </c>
      <c r="B265" s="191"/>
      <c r="C265" s="241" t="s">
        <v>216</v>
      </c>
      <c r="D265" s="241"/>
      <c r="E265" s="241" t="s">
        <v>217</v>
      </c>
      <c r="F265" s="251"/>
    </row>
    <row r="266" spans="1:6" ht="30" x14ac:dyDescent="0.25">
      <c r="A266" s="132"/>
      <c r="B266" s="185"/>
      <c r="C266" s="165" t="s">
        <v>34</v>
      </c>
      <c r="D266" s="165" t="s">
        <v>41</v>
      </c>
      <c r="E266" s="165" t="s">
        <v>34</v>
      </c>
      <c r="F266" s="207" t="s">
        <v>41</v>
      </c>
    </row>
    <row r="267" spans="1:6" x14ac:dyDescent="0.25">
      <c r="A267" s="133" t="s">
        <v>118</v>
      </c>
      <c r="B267" s="32" t="s">
        <v>119</v>
      </c>
      <c r="C267" s="30"/>
      <c r="D267" s="30"/>
      <c r="E267" s="30"/>
      <c r="F267" s="135"/>
    </row>
    <row r="268" spans="1:6" x14ac:dyDescent="0.25">
      <c r="A268" s="132"/>
      <c r="B268" s="186"/>
      <c r="C268" s="30"/>
      <c r="D268" s="30"/>
      <c r="E268" s="30"/>
      <c r="F268" s="135"/>
    </row>
    <row r="269" spans="1:6" ht="30" x14ac:dyDescent="0.25">
      <c r="A269" s="134">
        <v>1</v>
      </c>
      <c r="B269" s="32" t="s">
        <v>454</v>
      </c>
      <c r="C269" s="30"/>
      <c r="D269" s="30"/>
      <c r="E269" s="30"/>
      <c r="F269" s="135"/>
    </row>
    <row r="270" spans="1:6" x14ac:dyDescent="0.25">
      <c r="A270" s="132"/>
      <c r="B270" s="32" t="s">
        <v>42</v>
      </c>
      <c r="C270" s="30">
        <v>200</v>
      </c>
      <c r="D270" s="28">
        <f>C270/91670000*100</f>
        <v>2.1817388458601506E-4</v>
      </c>
      <c r="E270" s="30">
        <v>200</v>
      </c>
      <c r="F270" s="136">
        <f>E270/91670000*100</f>
        <v>2.1817388458601506E-4</v>
      </c>
    </row>
    <row r="271" spans="1:6" x14ac:dyDescent="0.25">
      <c r="A271" s="132"/>
      <c r="B271" s="185" t="s">
        <v>111</v>
      </c>
      <c r="C271" s="30" t="s">
        <v>112</v>
      </c>
      <c r="D271" s="30" t="s">
        <v>112</v>
      </c>
      <c r="E271" s="30" t="s">
        <v>112</v>
      </c>
      <c r="F271" s="135" t="s">
        <v>112</v>
      </c>
    </row>
    <row r="272" spans="1:6" x14ac:dyDescent="0.25">
      <c r="A272" s="132"/>
      <c r="B272" s="32" t="s">
        <v>43</v>
      </c>
      <c r="C272" s="30" t="s">
        <v>112</v>
      </c>
      <c r="D272" s="30" t="s">
        <v>112</v>
      </c>
      <c r="E272" s="30">
        <v>200</v>
      </c>
      <c r="F272" s="136">
        <f>E272/91670000*100</f>
        <v>2.1817388458601506E-4</v>
      </c>
    </row>
    <row r="273" spans="1:6" x14ac:dyDescent="0.25">
      <c r="A273" s="132"/>
      <c r="B273" s="185"/>
      <c r="C273" s="30"/>
      <c r="D273" s="30"/>
      <c r="E273" s="30"/>
      <c r="F273" s="135"/>
    </row>
    <row r="274" spans="1:6" x14ac:dyDescent="0.25">
      <c r="A274" s="134">
        <v>2</v>
      </c>
      <c r="B274" s="32" t="s">
        <v>249</v>
      </c>
      <c r="C274" s="30"/>
      <c r="D274" s="30"/>
      <c r="E274" s="30"/>
      <c r="F274" s="135"/>
    </row>
    <row r="275" spans="1:6" x14ac:dyDescent="0.25">
      <c r="A275" s="132"/>
      <c r="B275" s="32" t="s">
        <v>42</v>
      </c>
      <c r="C275" s="30" t="s">
        <v>112</v>
      </c>
      <c r="D275" s="30" t="s">
        <v>112</v>
      </c>
      <c r="E275" s="30" t="s">
        <v>112</v>
      </c>
      <c r="F275" s="135" t="s">
        <v>112</v>
      </c>
    </row>
    <row r="276" spans="1:6" x14ac:dyDescent="0.25">
      <c r="A276" s="132"/>
      <c r="B276" s="185" t="s">
        <v>111</v>
      </c>
      <c r="C276" s="30" t="s">
        <v>112</v>
      </c>
      <c r="D276" s="30" t="s">
        <v>112</v>
      </c>
      <c r="E276" s="30" t="s">
        <v>112</v>
      </c>
      <c r="F276" s="135" t="s">
        <v>112</v>
      </c>
    </row>
    <row r="277" spans="1:6" ht="15.75" thickBot="1" x14ac:dyDescent="0.3">
      <c r="A277" s="137"/>
      <c r="B277" s="192" t="s">
        <v>43</v>
      </c>
      <c r="C277" s="85" t="s">
        <v>112</v>
      </c>
      <c r="D277" s="85" t="s">
        <v>112</v>
      </c>
      <c r="E277" s="85" t="s">
        <v>112</v>
      </c>
      <c r="F277" s="138" t="s">
        <v>112</v>
      </c>
    </row>
    <row r="278" spans="1:6" x14ac:dyDescent="0.25">
      <c r="A278" s="61"/>
      <c r="B278" s="37"/>
      <c r="C278" s="31"/>
      <c r="D278" s="31"/>
      <c r="E278" s="31"/>
      <c r="F278" s="31"/>
    </row>
    <row r="279" spans="1:6" x14ac:dyDescent="0.25">
      <c r="B279" s="245" t="s">
        <v>448</v>
      </c>
      <c r="C279" s="245"/>
      <c r="D279" s="245"/>
      <c r="E279" s="245"/>
    </row>
  </sheetData>
  <mergeCells count="22">
    <mergeCell ref="B279:E279"/>
    <mergeCell ref="C85:D85"/>
    <mergeCell ref="E85:F85"/>
    <mergeCell ref="B93:G93"/>
    <mergeCell ref="C94:D94"/>
    <mergeCell ref="E94:F94"/>
    <mergeCell ref="B261:D261"/>
    <mergeCell ref="C265:D265"/>
    <mergeCell ref="E265:F265"/>
    <mergeCell ref="B195:F195"/>
    <mergeCell ref="C197:D197"/>
    <mergeCell ref="E197:F197"/>
    <mergeCell ref="B260:E260"/>
    <mergeCell ref="B83:F83"/>
    <mergeCell ref="B2:Q2"/>
    <mergeCell ref="B4:K4"/>
    <mergeCell ref="C6:F6"/>
    <mergeCell ref="K6:K7"/>
    <mergeCell ref="C65:E65"/>
    <mergeCell ref="F65:H65"/>
    <mergeCell ref="I65:I66"/>
    <mergeCell ref="G6:J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7" manualBreakCount="7">
    <brk id="37" max="10" man="1"/>
    <brk id="62" max="10" man="1"/>
    <brk id="91" max="10" man="1"/>
    <brk id="109" max="10" man="1"/>
    <brk id="160" max="10" man="1"/>
    <brk id="186" max="10" man="1"/>
    <brk id="20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21"/>
  <sheetViews>
    <sheetView view="pageBreakPreview" zoomScale="115" zoomScaleNormal="100" zoomScaleSheetLayoutView="115" workbookViewId="0">
      <selection activeCell="F16" sqref="F16"/>
    </sheetView>
  </sheetViews>
  <sheetFormatPr defaultRowHeight="15" x14ac:dyDescent="0.25"/>
  <cols>
    <col min="1" max="1" width="6.140625" customWidth="1"/>
    <col min="2" max="2" width="28.42578125" bestFit="1" customWidth="1"/>
    <col min="3" max="3" width="30.85546875" customWidth="1"/>
    <col min="4" max="4" width="18.5703125" customWidth="1"/>
    <col min="5" max="5" width="12.5703125" customWidth="1"/>
    <col min="6" max="6" width="25.140625" customWidth="1"/>
    <col min="10" max="10" width="12" customWidth="1"/>
  </cols>
  <sheetData>
    <row r="2" spans="1:10" x14ac:dyDescent="0.25">
      <c r="A2" s="9" t="s">
        <v>49</v>
      </c>
      <c r="B2" s="240" t="s">
        <v>50</v>
      </c>
      <c r="C2" s="240"/>
    </row>
    <row r="4" spans="1:10" x14ac:dyDescent="0.25">
      <c r="A4" s="53" t="s">
        <v>51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5.75" thickBot="1" x14ac:dyDescent="0.3">
      <c r="F5" s="9" t="s">
        <v>258</v>
      </c>
    </row>
    <row r="6" spans="1:10" ht="30" x14ac:dyDescent="0.25">
      <c r="A6" s="55" t="s">
        <v>148</v>
      </c>
      <c r="B6" s="56" t="s">
        <v>139</v>
      </c>
      <c r="C6" s="56" t="s">
        <v>52</v>
      </c>
      <c r="D6" s="56" t="s">
        <v>53</v>
      </c>
      <c r="E6" s="56" t="s">
        <v>54</v>
      </c>
      <c r="F6" s="57" t="s">
        <v>55</v>
      </c>
    </row>
    <row r="7" spans="1:10" ht="56.25" customHeight="1" x14ac:dyDescent="0.25">
      <c r="A7" s="58"/>
      <c r="B7" s="38" t="s">
        <v>134</v>
      </c>
      <c r="C7" s="149"/>
      <c r="D7" s="149"/>
      <c r="E7" s="149"/>
      <c r="F7" s="150"/>
    </row>
    <row r="8" spans="1:10" ht="22.5" customHeight="1" thickBot="1" x14ac:dyDescent="0.3">
      <c r="A8" s="58" t="s">
        <v>140</v>
      </c>
      <c r="B8" s="38" t="s">
        <v>145</v>
      </c>
      <c r="C8" s="208">
        <v>210</v>
      </c>
      <c r="D8" s="208">
        <v>0</v>
      </c>
      <c r="E8" s="209">
        <v>0</v>
      </c>
      <c r="F8" s="209">
        <v>210</v>
      </c>
    </row>
    <row r="9" spans="1:10" ht="36.75" customHeight="1" thickBot="1" x14ac:dyDescent="0.3">
      <c r="A9" s="58" t="s">
        <v>141</v>
      </c>
      <c r="B9" s="38" t="s">
        <v>146</v>
      </c>
      <c r="C9" s="209"/>
      <c r="D9" s="209"/>
      <c r="E9" s="209"/>
      <c r="F9" s="209"/>
    </row>
    <row r="10" spans="1:10" ht="35.25" customHeight="1" thickBot="1" x14ac:dyDescent="0.3">
      <c r="A10" s="58" t="s">
        <v>142</v>
      </c>
      <c r="B10" s="38" t="s">
        <v>147</v>
      </c>
      <c r="C10" s="209"/>
      <c r="D10" s="209"/>
      <c r="E10" s="209"/>
      <c r="F10" s="209"/>
    </row>
    <row r="11" spans="1:10" ht="15.75" thickBot="1" x14ac:dyDescent="0.3">
      <c r="A11" s="58"/>
      <c r="B11" s="13" t="s">
        <v>56</v>
      </c>
      <c r="C11" s="208">
        <v>210</v>
      </c>
      <c r="D11" s="208">
        <v>0</v>
      </c>
      <c r="E11" s="209">
        <v>0</v>
      </c>
      <c r="F11" s="209">
        <v>210</v>
      </c>
    </row>
    <row r="12" spans="1:10" ht="15.75" thickBot="1" x14ac:dyDescent="0.3">
      <c r="A12" s="58"/>
      <c r="B12" s="3"/>
      <c r="C12" s="209"/>
      <c r="D12" s="209"/>
      <c r="E12" s="209"/>
      <c r="F12" s="209"/>
    </row>
    <row r="13" spans="1:10" ht="30.75" thickBot="1" x14ac:dyDescent="0.3">
      <c r="A13" s="58"/>
      <c r="B13" s="12" t="s">
        <v>135</v>
      </c>
      <c r="C13" s="209"/>
      <c r="D13" s="209"/>
      <c r="E13" s="209"/>
      <c r="F13" s="209"/>
    </row>
    <row r="14" spans="1:10" ht="15.75" thickBot="1" x14ac:dyDescent="0.3">
      <c r="A14" s="58"/>
      <c r="B14" s="12" t="s">
        <v>143</v>
      </c>
      <c r="C14" s="209">
        <v>0</v>
      </c>
      <c r="D14" s="208">
        <v>0</v>
      </c>
      <c r="E14" s="209">
        <v>0</v>
      </c>
      <c r="F14" s="209">
        <v>0</v>
      </c>
    </row>
    <row r="15" spans="1:10" ht="15.75" thickBot="1" x14ac:dyDescent="0.3">
      <c r="A15" s="58"/>
      <c r="B15" s="12" t="s">
        <v>144</v>
      </c>
      <c r="C15" s="208">
        <v>210</v>
      </c>
      <c r="D15" s="208">
        <v>0</v>
      </c>
      <c r="E15" s="209">
        <v>0</v>
      </c>
      <c r="F15" s="209">
        <v>210</v>
      </c>
    </row>
    <row r="16" spans="1:10" ht="15.75" thickBot="1" x14ac:dyDescent="0.3">
      <c r="A16" s="58"/>
      <c r="B16" s="13" t="s">
        <v>57</v>
      </c>
      <c r="C16" s="208">
        <v>-210</v>
      </c>
      <c r="D16" s="208">
        <v>0</v>
      </c>
      <c r="E16" s="209">
        <v>0</v>
      </c>
      <c r="F16" s="209">
        <v>-210</v>
      </c>
    </row>
    <row r="17" spans="1:6" ht="30.75" thickBot="1" x14ac:dyDescent="0.3">
      <c r="A17" s="58"/>
      <c r="B17" s="12" t="s">
        <v>136</v>
      </c>
      <c r="C17" s="209"/>
      <c r="D17" s="209"/>
      <c r="E17" s="209"/>
      <c r="F17" s="209"/>
    </row>
    <row r="18" spans="1:6" ht="15.75" thickBot="1" x14ac:dyDescent="0.3">
      <c r="A18" s="58" t="s">
        <v>140</v>
      </c>
      <c r="B18" s="12" t="s">
        <v>145</v>
      </c>
      <c r="C18" s="208">
        <v>0</v>
      </c>
      <c r="D18" s="208">
        <v>0</v>
      </c>
      <c r="E18" s="209">
        <v>0</v>
      </c>
      <c r="F18" s="209">
        <v>0</v>
      </c>
    </row>
    <row r="19" spans="1:6" ht="15.75" thickBot="1" x14ac:dyDescent="0.3">
      <c r="A19" s="58" t="s">
        <v>141</v>
      </c>
      <c r="B19" s="12" t="s">
        <v>146</v>
      </c>
      <c r="C19" s="209"/>
      <c r="D19" s="209"/>
      <c r="E19" s="209"/>
      <c r="F19" s="209"/>
    </row>
    <row r="20" spans="1:6" ht="15.75" thickBot="1" x14ac:dyDescent="0.3">
      <c r="A20" s="58" t="s">
        <v>142</v>
      </c>
      <c r="B20" s="12" t="s">
        <v>147</v>
      </c>
      <c r="C20" s="209"/>
      <c r="D20" s="209"/>
      <c r="E20" s="209"/>
      <c r="F20" s="209"/>
    </row>
    <row r="21" spans="1:6" ht="15.75" thickBot="1" x14ac:dyDescent="0.3">
      <c r="A21" s="59"/>
      <c r="B21" s="60" t="s">
        <v>56</v>
      </c>
      <c r="C21" s="208">
        <v>0</v>
      </c>
      <c r="D21" s="208">
        <v>0</v>
      </c>
      <c r="E21" s="209">
        <v>0</v>
      </c>
      <c r="F21" s="209">
        <v>0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61"/>
  <sheetViews>
    <sheetView view="pageBreakPreview" zoomScale="130" zoomScaleNormal="100" zoomScaleSheetLayoutView="130" workbookViewId="0">
      <selection activeCell="D41" sqref="D41:I41"/>
    </sheetView>
  </sheetViews>
  <sheetFormatPr defaultRowHeight="15" x14ac:dyDescent="0.25"/>
  <cols>
    <col min="1" max="1" width="4.140625" customWidth="1"/>
    <col min="2" max="2" width="12.140625" customWidth="1"/>
    <col min="3" max="3" width="32.42578125" customWidth="1"/>
    <col min="4" max="5" width="36" customWidth="1"/>
    <col min="6" max="6" width="38.7109375" customWidth="1"/>
    <col min="7" max="8" width="23" customWidth="1"/>
    <col min="9" max="9" width="19.85546875" customWidth="1"/>
    <col min="10" max="10" width="18.28515625" bestFit="1" customWidth="1"/>
    <col min="11" max="11" width="19" customWidth="1"/>
    <col min="12" max="12" width="25.140625" style="39" customWidth="1"/>
    <col min="13" max="15" width="9.140625" style="39"/>
  </cols>
  <sheetData>
    <row r="2" spans="1:15" x14ac:dyDescent="0.25">
      <c r="A2" s="9" t="s">
        <v>59</v>
      </c>
      <c r="B2" s="9" t="s">
        <v>58</v>
      </c>
      <c r="C2" s="9"/>
      <c r="D2" s="9"/>
      <c r="E2" s="9"/>
      <c r="F2" s="9"/>
      <c r="G2" s="9"/>
      <c r="H2" s="9"/>
    </row>
    <row r="4" spans="1:15" x14ac:dyDescent="0.25">
      <c r="B4" s="217" t="s">
        <v>60</v>
      </c>
      <c r="C4" s="217"/>
      <c r="D4" s="217"/>
      <c r="E4" s="217"/>
      <c r="F4" s="217"/>
      <c r="G4" s="217"/>
      <c r="H4" s="62"/>
      <c r="L4" s="239"/>
      <c r="M4" s="239"/>
    </row>
    <row r="5" spans="1:15" ht="15.75" thickBot="1" x14ac:dyDescent="0.3">
      <c r="A5" s="4"/>
      <c r="B5" s="163" t="s">
        <v>449</v>
      </c>
      <c r="C5" s="163"/>
      <c r="D5" s="270" t="s">
        <v>262</v>
      </c>
      <c r="E5" s="270"/>
      <c r="F5" s="270"/>
      <c r="G5" s="163"/>
      <c r="H5" s="163"/>
      <c r="L5" s="40"/>
    </row>
    <row r="6" spans="1:15" ht="111" customHeight="1" x14ac:dyDescent="0.25">
      <c r="A6" s="4"/>
      <c r="B6" s="55" t="s">
        <v>19</v>
      </c>
      <c r="C6" s="56" t="s">
        <v>61</v>
      </c>
      <c r="D6" s="123" t="s">
        <v>250</v>
      </c>
      <c r="E6" s="210" t="s">
        <v>446</v>
      </c>
      <c r="F6" s="161" t="s">
        <v>62</v>
      </c>
      <c r="L6"/>
      <c r="M6"/>
      <c r="O6" s="37"/>
    </row>
    <row r="7" spans="1:15" ht="17.25" thickBot="1" x14ac:dyDescent="0.3">
      <c r="A7" s="4"/>
      <c r="B7" s="101">
        <v>1</v>
      </c>
      <c r="C7" s="3" t="s">
        <v>63</v>
      </c>
      <c r="D7" s="213">
        <v>3.64</v>
      </c>
      <c r="E7" s="213">
        <v>9.8000000000000007</v>
      </c>
      <c r="F7" s="214">
        <v>13.44</v>
      </c>
      <c r="L7"/>
      <c r="M7"/>
    </row>
    <row r="8" spans="1:15" ht="68.25" customHeight="1" x14ac:dyDescent="0.25">
      <c r="A8" s="4"/>
      <c r="B8" s="101"/>
      <c r="C8" s="5" t="s">
        <v>64</v>
      </c>
      <c r="D8" s="139"/>
      <c r="E8" s="139"/>
      <c r="F8" s="141"/>
      <c r="G8" s="100"/>
      <c r="H8" s="111"/>
      <c r="I8" s="100"/>
      <c r="L8"/>
      <c r="M8"/>
    </row>
    <row r="9" spans="1:15" ht="45.75" customHeight="1" thickBot="1" x14ac:dyDescent="0.3">
      <c r="A9" s="4"/>
      <c r="B9" s="101"/>
      <c r="C9" s="5" t="s">
        <v>214</v>
      </c>
      <c r="D9" s="213">
        <v>0.01</v>
      </c>
      <c r="E9" s="213">
        <v>0.24</v>
      </c>
      <c r="F9" s="144" t="s">
        <v>450</v>
      </c>
      <c r="H9" s="107"/>
      <c r="L9"/>
      <c r="M9"/>
    </row>
    <row r="10" spans="1:15" ht="62.25" customHeight="1" x14ac:dyDescent="0.25">
      <c r="A10" s="4"/>
      <c r="B10" s="101"/>
      <c r="C10" s="5" t="s">
        <v>215</v>
      </c>
      <c r="D10" s="139" t="s">
        <v>112</v>
      </c>
      <c r="E10" s="139" t="s">
        <v>112</v>
      </c>
      <c r="F10" s="141" t="s">
        <v>112</v>
      </c>
      <c r="L10"/>
      <c r="M10"/>
    </row>
    <row r="11" spans="1:15" x14ac:dyDescent="0.25">
      <c r="A11" s="4"/>
      <c r="B11" s="101">
        <v>2</v>
      </c>
      <c r="C11" s="5" t="s">
        <v>67</v>
      </c>
      <c r="D11" s="139" t="s">
        <v>112</v>
      </c>
      <c r="E11" s="139" t="s">
        <v>112</v>
      </c>
      <c r="F11" s="142" t="s">
        <v>112</v>
      </c>
      <c r="L11"/>
      <c r="M11"/>
    </row>
    <row r="12" spans="1:15" x14ac:dyDescent="0.25">
      <c r="A12" s="4"/>
      <c r="B12" s="101">
        <v>3</v>
      </c>
      <c r="C12" s="3" t="s">
        <v>68</v>
      </c>
      <c r="D12" s="139" t="s">
        <v>112</v>
      </c>
      <c r="E12" s="139" t="s">
        <v>112</v>
      </c>
      <c r="F12" s="142" t="s">
        <v>112</v>
      </c>
      <c r="L12"/>
      <c r="M12"/>
    </row>
    <row r="13" spans="1:15" ht="51.75" customHeight="1" x14ac:dyDescent="0.25">
      <c r="A13" s="4"/>
      <c r="B13" s="159">
        <v>4</v>
      </c>
      <c r="C13" s="5" t="s">
        <v>69</v>
      </c>
      <c r="D13" s="139" t="s">
        <v>112</v>
      </c>
      <c r="E13" s="139" t="s">
        <v>112</v>
      </c>
      <c r="F13" s="142" t="s">
        <v>112</v>
      </c>
      <c r="L13"/>
      <c r="M13"/>
    </row>
    <row r="14" spans="1:15" ht="17.25" thickBot="1" x14ac:dyDescent="0.3">
      <c r="A14" s="4"/>
      <c r="B14" s="101"/>
      <c r="C14" s="13" t="s">
        <v>70</v>
      </c>
      <c r="D14" s="213">
        <v>3.65</v>
      </c>
      <c r="E14" s="212">
        <v>10.039999999999999</v>
      </c>
      <c r="F14" s="121">
        <v>13.69</v>
      </c>
      <c r="L14"/>
      <c r="M14"/>
    </row>
    <row r="15" spans="1:15" ht="52.5" customHeight="1" x14ac:dyDescent="0.25">
      <c r="A15" s="4"/>
      <c r="B15" s="101"/>
      <c r="C15" s="13" t="s">
        <v>71</v>
      </c>
      <c r="D15" s="271" t="s">
        <v>456</v>
      </c>
      <c r="E15" s="272"/>
      <c r="F15" s="273"/>
      <c r="G15" s="107"/>
      <c r="L15"/>
      <c r="M15"/>
    </row>
    <row r="16" spans="1:15" ht="15.75" thickBot="1" x14ac:dyDescent="0.3">
      <c r="A16" s="4"/>
      <c r="B16" s="103"/>
      <c r="C16" s="104"/>
      <c r="D16" s="104"/>
      <c r="E16" s="211"/>
      <c r="F16" s="105"/>
      <c r="L16"/>
      <c r="M16"/>
    </row>
    <row r="17" spans="1:15" x14ac:dyDescent="0.25">
      <c r="A17" s="4"/>
      <c r="B17" s="10"/>
      <c r="C17" s="4"/>
      <c r="D17" s="4"/>
      <c r="E17" s="4"/>
      <c r="L17"/>
      <c r="M17"/>
    </row>
    <row r="18" spans="1:15" ht="15" customHeight="1" x14ac:dyDescent="0.25">
      <c r="A18" s="4"/>
      <c r="B18" s="10"/>
      <c r="C18" s="245" t="s">
        <v>248</v>
      </c>
      <c r="D18" s="245"/>
      <c r="E18" s="245"/>
      <c r="F18" s="245"/>
      <c r="L18"/>
      <c r="M18"/>
    </row>
    <row r="19" spans="1:15" ht="15" customHeight="1" x14ac:dyDescent="0.25">
      <c r="A19" s="4"/>
      <c r="B19" s="10"/>
      <c r="C19" s="245"/>
      <c r="D19" s="245"/>
      <c r="E19" s="169"/>
      <c r="F19" s="140"/>
      <c r="L19"/>
      <c r="M19"/>
    </row>
    <row r="20" spans="1:15" x14ac:dyDescent="0.25">
      <c r="A20" s="4"/>
      <c r="B20" s="10"/>
      <c r="C20" s="4"/>
      <c r="D20" s="4"/>
      <c r="E20" s="4"/>
      <c r="L20"/>
      <c r="M20"/>
    </row>
    <row r="21" spans="1:15" x14ac:dyDescent="0.25">
      <c r="A21" s="4"/>
    </row>
    <row r="22" spans="1:15" x14ac:dyDescent="0.25">
      <c r="B22" s="9" t="s">
        <v>163</v>
      </c>
      <c r="C22" s="9"/>
    </row>
    <row r="23" spans="1:15" x14ac:dyDescent="0.25">
      <c r="I23" s="276" t="s">
        <v>251</v>
      </c>
      <c r="J23" s="276"/>
      <c r="K23" s="215"/>
    </row>
    <row r="24" spans="1:15" ht="40.5" customHeight="1" x14ac:dyDescent="0.25">
      <c r="B24" s="13" t="s">
        <v>162</v>
      </c>
      <c r="C24" s="29" t="s">
        <v>149</v>
      </c>
      <c r="D24" s="274" t="s">
        <v>257</v>
      </c>
      <c r="E24" s="275"/>
      <c r="F24" s="275"/>
      <c r="G24" s="275"/>
      <c r="H24" s="275"/>
      <c r="I24" s="275"/>
      <c r="J24" s="268" t="s">
        <v>150</v>
      </c>
      <c r="L24"/>
    </row>
    <row r="25" spans="1:15" s="42" customFormat="1" ht="90.75" customHeight="1" x14ac:dyDescent="0.25">
      <c r="B25" s="13">
        <v>1</v>
      </c>
      <c r="C25" s="13" t="s">
        <v>151</v>
      </c>
      <c r="D25" s="41" t="s">
        <v>120</v>
      </c>
      <c r="E25" s="41" t="s">
        <v>121</v>
      </c>
      <c r="F25" s="41" t="s">
        <v>122</v>
      </c>
      <c r="G25" s="41" t="s">
        <v>116</v>
      </c>
      <c r="H25" s="41" t="s">
        <v>190</v>
      </c>
      <c r="I25" s="41" t="s">
        <v>197</v>
      </c>
      <c r="J25" s="269"/>
      <c r="L25"/>
      <c r="M25" s="39"/>
      <c r="N25" s="39"/>
      <c r="O25" s="39"/>
    </row>
    <row r="26" spans="1:15" ht="30" x14ac:dyDescent="0.25">
      <c r="B26" s="13"/>
      <c r="C26" s="43" t="s">
        <v>152</v>
      </c>
      <c r="D26" s="155">
        <v>0.16</v>
      </c>
      <c r="E26" s="155">
        <v>0.1</v>
      </c>
      <c r="F26" s="155">
        <v>0.14000000000000001</v>
      </c>
      <c r="G26" s="155">
        <v>0.26</v>
      </c>
      <c r="H26" s="155">
        <v>0.06</v>
      </c>
      <c r="I26" s="155">
        <v>0.06</v>
      </c>
      <c r="J26" s="156">
        <v>0.78</v>
      </c>
      <c r="L26"/>
    </row>
    <row r="27" spans="1:15" x14ac:dyDescent="0.25">
      <c r="B27" s="3"/>
      <c r="C27" s="3" t="s">
        <v>153</v>
      </c>
      <c r="D27" s="139" t="s">
        <v>112</v>
      </c>
      <c r="E27" s="139" t="s">
        <v>112</v>
      </c>
      <c r="F27" s="139"/>
      <c r="G27" s="139" t="s">
        <v>112</v>
      </c>
      <c r="H27" s="139" t="s">
        <v>112</v>
      </c>
      <c r="I27" s="139" t="s">
        <v>112</v>
      </c>
      <c r="J27" s="139" t="s">
        <v>112</v>
      </c>
      <c r="L27"/>
    </row>
    <row r="28" spans="1:15" x14ac:dyDescent="0.25">
      <c r="B28" s="3"/>
      <c r="C28" s="3" t="s">
        <v>154</v>
      </c>
      <c r="D28" s="139" t="s">
        <v>112</v>
      </c>
      <c r="E28" s="139" t="s">
        <v>112</v>
      </c>
      <c r="F28" s="139"/>
      <c r="G28" s="139" t="s">
        <v>112</v>
      </c>
      <c r="H28" s="139" t="s">
        <v>112</v>
      </c>
      <c r="I28" s="139" t="s">
        <v>112</v>
      </c>
      <c r="J28" s="139" t="s">
        <v>112</v>
      </c>
      <c r="L28"/>
    </row>
    <row r="29" spans="1:15" x14ac:dyDescent="0.25">
      <c r="B29" s="3"/>
      <c r="C29" s="44" t="s">
        <v>155</v>
      </c>
      <c r="D29" s="139"/>
      <c r="E29" s="139"/>
      <c r="F29" s="139"/>
      <c r="G29" s="139"/>
      <c r="H29" s="139"/>
      <c r="I29" s="139"/>
      <c r="J29" s="143" t="s">
        <v>452</v>
      </c>
      <c r="L29"/>
    </row>
    <row r="30" spans="1:15" x14ac:dyDescent="0.25">
      <c r="D30" s="100"/>
      <c r="E30" s="100"/>
      <c r="F30" s="100"/>
      <c r="G30" s="100"/>
      <c r="H30" s="100"/>
      <c r="I30" s="100"/>
      <c r="J30" s="100"/>
      <c r="K30" s="100"/>
    </row>
    <row r="31" spans="1:15" x14ac:dyDescent="0.25">
      <c r="D31" s="100"/>
      <c r="E31" s="100"/>
      <c r="F31" s="100"/>
      <c r="G31" s="100"/>
      <c r="H31" s="100"/>
      <c r="I31" s="112" t="s">
        <v>251</v>
      </c>
      <c r="K31" s="113"/>
    </row>
    <row r="32" spans="1:15" ht="47.25" customHeight="1" x14ac:dyDescent="0.25">
      <c r="B32" s="13" t="s">
        <v>156</v>
      </c>
      <c r="C32" s="29" t="s">
        <v>149</v>
      </c>
      <c r="D32" s="252" t="s">
        <v>257</v>
      </c>
      <c r="E32" s="253"/>
      <c r="F32" s="253"/>
      <c r="G32" s="253"/>
      <c r="H32" s="253"/>
      <c r="I32" s="114"/>
      <c r="K32" s="115"/>
      <c r="M32"/>
    </row>
    <row r="33" spans="2:13" x14ac:dyDescent="0.25">
      <c r="B33" s="13">
        <v>2</v>
      </c>
      <c r="C33" s="29" t="s">
        <v>158</v>
      </c>
      <c r="D33" s="7" t="s">
        <v>252</v>
      </c>
      <c r="E33" s="158" t="s">
        <v>123</v>
      </c>
      <c r="F33" s="158" t="s">
        <v>114</v>
      </c>
      <c r="G33" s="158" t="s">
        <v>198</v>
      </c>
      <c r="H33" s="158" t="s">
        <v>451</v>
      </c>
      <c r="I33" s="86" t="s">
        <v>157</v>
      </c>
      <c r="K33" s="116"/>
      <c r="M33"/>
    </row>
    <row r="34" spans="2:13" ht="30" x14ac:dyDescent="0.25">
      <c r="B34" s="3"/>
      <c r="C34" s="43" t="s">
        <v>152</v>
      </c>
      <c r="D34" s="6">
        <v>0.08</v>
      </c>
      <c r="E34" s="6">
        <v>0.2</v>
      </c>
      <c r="F34" s="157">
        <v>0.06</v>
      </c>
      <c r="G34" s="157">
        <v>0.14000000000000001</v>
      </c>
      <c r="H34" s="157">
        <v>0.04</v>
      </c>
      <c r="I34" s="6">
        <v>0.52</v>
      </c>
      <c r="K34" s="117"/>
      <c r="M34"/>
    </row>
    <row r="35" spans="2:13" x14ac:dyDescent="0.25">
      <c r="B35" s="3"/>
      <c r="C35" s="3" t="s">
        <v>153</v>
      </c>
      <c r="D35" s="6"/>
      <c r="E35" s="6"/>
      <c r="F35" s="6"/>
      <c r="G35" s="6"/>
      <c r="H35" s="6"/>
      <c r="I35" s="6"/>
      <c r="K35" s="117"/>
      <c r="M35"/>
    </row>
    <row r="36" spans="2:13" x14ac:dyDescent="0.25">
      <c r="B36" s="3"/>
      <c r="C36" s="3" t="s">
        <v>154</v>
      </c>
      <c r="D36" s="6" t="s">
        <v>253</v>
      </c>
      <c r="E36" s="6"/>
      <c r="F36" s="6" t="s">
        <v>112</v>
      </c>
      <c r="G36" s="6" t="s">
        <v>112</v>
      </c>
      <c r="H36" s="6" t="s">
        <v>112</v>
      </c>
      <c r="I36" s="6" t="s">
        <v>112</v>
      </c>
      <c r="K36" s="117"/>
      <c r="M36"/>
    </row>
    <row r="37" spans="2:13" x14ac:dyDescent="0.25">
      <c r="B37" s="3"/>
      <c r="C37" s="44" t="s">
        <v>159</v>
      </c>
      <c r="D37" s="139"/>
      <c r="E37" s="139"/>
      <c r="F37" s="6"/>
      <c r="G37" s="6"/>
      <c r="H37" s="6"/>
      <c r="I37" s="7">
        <f>I34+I35</f>
        <v>0.52</v>
      </c>
      <c r="K37" s="117"/>
      <c r="M37"/>
    </row>
    <row r="38" spans="2:13" x14ac:dyDescent="0.25">
      <c r="B38" s="3"/>
      <c r="C38" s="3"/>
      <c r="D38" s="139"/>
      <c r="E38" s="139"/>
      <c r="F38" s="6"/>
      <c r="G38" s="6"/>
      <c r="H38" s="6"/>
      <c r="I38" s="6"/>
      <c r="K38" s="117"/>
      <c r="M38"/>
    </row>
    <row r="39" spans="2:13" x14ac:dyDescent="0.25">
      <c r="B39" s="3"/>
      <c r="C39" s="13" t="s">
        <v>160</v>
      </c>
      <c r="D39" s="139"/>
      <c r="E39" s="139"/>
      <c r="F39" s="6"/>
      <c r="G39" s="6"/>
      <c r="H39" s="6"/>
      <c r="I39" s="216">
        <f>J29+I37</f>
        <v>1.3</v>
      </c>
      <c r="K39" s="117"/>
      <c r="M39"/>
    </row>
    <row r="40" spans="2:13" ht="30" x14ac:dyDescent="0.25">
      <c r="B40" s="3"/>
      <c r="C40" s="29" t="s">
        <v>161</v>
      </c>
      <c r="D40" s="254" t="s">
        <v>453</v>
      </c>
      <c r="E40" s="255"/>
      <c r="F40" s="255"/>
      <c r="G40" s="255"/>
      <c r="H40" s="255"/>
      <c r="I40" s="256"/>
      <c r="K40" s="117"/>
      <c r="M40"/>
    </row>
    <row r="41" spans="2:13" ht="32.25" customHeight="1" x14ac:dyDescent="0.25">
      <c r="B41" s="3"/>
      <c r="C41" s="29" t="s">
        <v>164</v>
      </c>
      <c r="D41" s="257" t="s">
        <v>457</v>
      </c>
      <c r="E41" s="258"/>
      <c r="F41" s="258"/>
      <c r="G41" s="258"/>
      <c r="H41" s="258"/>
      <c r="I41" s="259"/>
      <c r="K41" s="118"/>
      <c r="L41" s="54"/>
      <c r="M41"/>
    </row>
    <row r="42" spans="2:13" x14ac:dyDescent="0.25">
      <c r="B42" s="4"/>
      <c r="C42" s="45"/>
      <c r="D42" s="4"/>
      <c r="E42" s="4"/>
      <c r="F42" s="4"/>
      <c r="G42" s="4"/>
      <c r="H42" s="4"/>
      <c r="I42" s="4"/>
      <c r="J42" s="4"/>
      <c r="K42" s="4"/>
      <c r="L42"/>
    </row>
    <row r="43" spans="2:13" x14ac:dyDescent="0.25">
      <c r="B43" s="4"/>
      <c r="C43" s="45"/>
      <c r="D43" s="4"/>
      <c r="E43" s="4"/>
      <c r="F43" s="4"/>
      <c r="G43" s="4"/>
      <c r="H43" s="4"/>
      <c r="I43" s="4"/>
      <c r="J43" s="4"/>
      <c r="K43" s="4"/>
      <c r="L43"/>
    </row>
    <row r="44" spans="2:13" x14ac:dyDescent="0.25">
      <c r="J44" s="39"/>
      <c r="K44" s="39"/>
    </row>
    <row r="45" spans="2:13" x14ac:dyDescent="0.25">
      <c r="J45" s="39"/>
      <c r="K45" s="39"/>
    </row>
    <row r="46" spans="2:13" x14ac:dyDescent="0.25">
      <c r="B46" s="217" t="s">
        <v>72</v>
      </c>
      <c r="C46" s="217"/>
      <c r="D46" s="217"/>
      <c r="E46" s="217"/>
      <c r="F46" s="217"/>
      <c r="G46" s="217"/>
      <c r="H46" s="217"/>
      <c r="I46" s="217"/>
      <c r="J46" s="39"/>
      <c r="K46" s="39"/>
    </row>
    <row r="47" spans="2:13" ht="15.75" thickBot="1" x14ac:dyDescent="0.3">
      <c r="D47" s="219" t="s">
        <v>261</v>
      </c>
      <c r="E47" s="219"/>
      <c r="F47" s="219"/>
      <c r="G47" s="219"/>
      <c r="H47" s="63"/>
      <c r="J47" s="39"/>
      <c r="K47" s="39"/>
    </row>
    <row r="48" spans="2:13" ht="30" customHeight="1" x14ac:dyDescent="0.25">
      <c r="B48" s="266" t="s">
        <v>19</v>
      </c>
      <c r="C48" s="264" t="s">
        <v>61</v>
      </c>
      <c r="D48" s="260" t="s">
        <v>447</v>
      </c>
      <c r="E48" s="260" t="s">
        <v>256</v>
      </c>
      <c r="F48" s="262" t="s">
        <v>62</v>
      </c>
      <c r="H48" s="11"/>
      <c r="J48" s="39"/>
      <c r="K48" s="39"/>
    </row>
    <row r="49" spans="2:11" x14ac:dyDescent="0.25">
      <c r="B49" s="267"/>
      <c r="C49" s="265"/>
      <c r="D49" s="261"/>
      <c r="E49" s="261"/>
      <c r="F49" s="263"/>
      <c r="J49" s="39"/>
      <c r="K49" s="39"/>
    </row>
    <row r="50" spans="2:11" x14ac:dyDescent="0.25">
      <c r="B50" s="101">
        <v>1</v>
      </c>
      <c r="C50" s="3" t="s">
        <v>63</v>
      </c>
      <c r="D50" s="6">
        <v>12.33</v>
      </c>
      <c r="E50" s="6">
        <v>8.94</v>
      </c>
      <c r="F50" s="214">
        <v>21.27</v>
      </c>
    </row>
    <row r="51" spans="2:11" ht="45" x14ac:dyDescent="0.25">
      <c r="B51" s="101"/>
      <c r="C51" s="5" t="s">
        <v>64</v>
      </c>
      <c r="D51" s="151"/>
      <c r="E51" s="152"/>
      <c r="F51" s="153"/>
      <c r="H51" s="107"/>
    </row>
    <row r="52" spans="2:11" ht="30" x14ac:dyDescent="0.25">
      <c r="B52" s="101"/>
      <c r="C52" s="5" t="s">
        <v>65</v>
      </c>
      <c r="D52" s="151">
        <v>0.9</v>
      </c>
      <c r="E52" s="152">
        <v>0.45</v>
      </c>
      <c r="F52" s="153">
        <v>1.35</v>
      </c>
    </row>
    <row r="53" spans="2:11" ht="30" x14ac:dyDescent="0.25">
      <c r="B53" s="101"/>
      <c r="C53" s="5" t="s">
        <v>66</v>
      </c>
      <c r="D53" s="106" t="s">
        <v>112</v>
      </c>
      <c r="E53" s="106" t="s">
        <v>112</v>
      </c>
      <c r="F53" s="153" t="s">
        <v>112</v>
      </c>
    </row>
    <row r="54" spans="2:11" x14ac:dyDescent="0.25">
      <c r="B54" s="101">
        <v>2</v>
      </c>
      <c r="C54" s="5" t="s">
        <v>67</v>
      </c>
      <c r="D54" s="106" t="s">
        <v>112</v>
      </c>
      <c r="E54" s="106" t="s">
        <v>112</v>
      </c>
      <c r="F54" s="153" t="s">
        <v>112</v>
      </c>
    </row>
    <row r="55" spans="2:11" x14ac:dyDescent="0.25">
      <c r="B55" s="101">
        <v>3</v>
      </c>
      <c r="C55" s="3" t="s">
        <v>68</v>
      </c>
      <c r="D55" s="106" t="s">
        <v>112</v>
      </c>
      <c r="E55" s="106" t="s">
        <v>112</v>
      </c>
      <c r="F55" s="153" t="s">
        <v>112</v>
      </c>
    </row>
    <row r="56" spans="2:11" ht="45" x14ac:dyDescent="0.25">
      <c r="B56" s="102">
        <v>4</v>
      </c>
      <c r="C56" s="5" t="s">
        <v>69</v>
      </c>
      <c r="D56" s="106" t="s">
        <v>112</v>
      </c>
      <c r="E56" s="106" t="s">
        <v>112</v>
      </c>
      <c r="F56" s="153" t="s">
        <v>112</v>
      </c>
    </row>
    <row r="57" spans="2:11" x14ac:dyDescent="0.25">
      <c r="B57" s="102">
        <v>5</v>
      </c>
      <c r="C57" s="5" t="s">
        <v>73</v>
      </c>
      <c r="D57" s="106" t="s">
        <v>112</v>
      </c>
      <c r="E57" s="106" t="s">
        <v>112</v>
      </c>
      <c r="F57" s="153" t="s">
        <v>112</v>
      </c>
    </row>
    <row r="58" spans="2:11" ht="15.75" thickBot="1" x14ac:dyDescent="0.3">
      <c r="B58" s="103"/>
      <c r="C58" s="104" t="s">
        <v>74</v>
      </c>
      <c r="D58" s="154">
        <v>13.23</v>
      </c>
      <c r="E58" s="154">
        <v>9.39</v>
      </c>
      <c r="F58" s="160">
        <v>22.62</v>
      </c>
    </row>
    <row r="59" spans="2:11" ht="19.5" customHeight="1" x14ac:dyDescent="0.25">
      <c r="B59" s="10"/>
      <c r="C59" s="4"/>
      <c r="D59" s="4"/>
      <c r="E59" s="4"/>
      <c r="F59" s="4"/>
      <c r="G59" s="4"/>
      <c r="H59" s="4"/>
    </row>
    <row r="60" spans="2:11" x14ac:dyDescent="0.25">
      <c r="B60" s="10"/>
      <c r="C60" s="245" t="s">
        <v>448</v>
      </c>
      <c r="D60" s="245"/>
      <c r="E60" s="245"/>
      <c r="F60" s="245"/>
      <c r="G60" s="4"/>
      <c r="H60" s="4"/>
    </row>
    <row r="61" spans="2:11" ht="15" customHeight="1" x14ac:dyDescent="0.25">
      <c r="C61" s="245"/>
      <c r="D61" s="245"/>
      <c r="E61" s="245"/>
      <c r="F61" s="245"/>
    </row>
  </sheetData>
  <mergeCells count="21">
    <mergeCell ref="L4:M4"/>
    <mergeCell ref="B4:G4"/>
    <mergeCell ref="J24:J25"/>
    <mergeCell ref="C19:D19"/>
    <mergeCell ref="C18:F18"/>
    <mergeCell ref="D5:F5"/>
    <mergeCell ref="D15:F15"/>
    <mergeCell ref="D24:I24"/>
    <mergeCell ref="I23:J23"/>
    <mergeCell ref="C61:F61"/>
    <mergeCell ref="D47:G47"/>
    <mergeCell ref="B46:I46"/>
    <mergeCell ref="C48:C49"/>
    <mergeCell ref="B48:B49"/>
    <mergeCell ref="D48:D49"/>
    <mergeCell ref="C60:F60"/>
    <mergeCell ref="D32:H32"/>
    <mergeCell ref="D40:I40"/>
    <mergeCell ref="D41:I41"/>
    <mergeCell ref="E48:E49"/>
    <mergeCell ref="F48:F4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2" manualBreakCount="2">
    <brk id="21" max="16383" man="1"/>
    <brk id="43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9"/>
  <sheetViews>
    <sheetView tabSelected="1" view="pageBreakPreview" zoomScaleNormal="100" zoomScaleSheetLayoutView="100" workbookViewId="0">
      <selection activeCell="T24" sqref="T24"/>
    </sheetView>
  </sheetViews>
  <sheetFormatPr defaultRowHeight="15" x14ac:dyDescent="0.25"/>
  <cols>
    <col min="1" max="1" width="18" customWidth="1"/>
    <col min="2" max="2" width="19.85546875" customWidth="1"/>
    <col min="3" max="3" width="17.85546875" customWidth="1"/>
    <col min="4" max="4" width="20.42578125" customWidth="1"/>
    <col min="5" max="5" width="17.5703125" customWidth="1"/>
    <col min="6" max="6" width="13.28515625" customWidth="1"/>
  </cols>
  <sheetData>
    <row r="2" spans="1:7" x14ac:dyDescent="0.25">
      <c r="A2" s="217" t="s">
        <v>185</v>
      </c>
      <c r="B2" s="217"/>
      <c r="C2" s="217"/>
      <c r="D2" s="217"/>
      <c r="E2" s="217"/>
      <c r="F2" s="217"/>
      <c r="G2" s="217"/>
    </row>
    <row r="4" spans="1:7" s="42" customFormat="1" ht="60" x14ac:dyDescent="0.25">
      <c r="A4" s="32" t="s">
        <v>171</v>
      </c>
      <c r="B4" s="32" t="s">
        <v>172</v>
      </c>
      <c r="C4" s="32" t="s">
        <v>173</v>
      </c>
      <c r="D4" s="32" t="s">
        <v>174</v>
      </c>
      <c r="E4" s="32" t="s">
        <v>175</v>
      </c>
      <c r="F4" s="32" t="s">
        <v>176</v>
      </c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13" t="s">
        <v>75</v>
      </c>
      <c r="B6" s="277" t="s">
        <v>177</v>
      </c>
      <c r="C6" s="278"/>
      <c r="D6" s="278"/>
      <c r="E6" s="278"/>
      <c r="F6" s="278"/>
    </row>
    <row r="7" spans="1:7" x14ac:dyDescent="0.25">
      <c r="A7" s="3" t="s">
        <v>178</v>
      </c>
      <c r="B7" s="3"/>
      <c r="C7" s="3"/>
      <c r="D7" s="3"/>
      <c r="E7" s="3"/>
      <c r="F7" s="3"/>
    </row>
    <row r="8" spans="1:7" x14ac:dyDescent="0.25">
      <c r="A8" s="3" t="s">
        <v>179</v>
      </c>
      <c r="B8" s="3"/>
      <c r="C8" s="3"/>
      <c r="D8" s="3"/>
      <c r="E8" s="3"/>
      <c r="F8" s="3"/>
    </row>
    <row r="9" spans="1:7" x14ac:dyDescent="0.25">
      <c r="A9" s="3" t="s">
        <v>180</v>
      </c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13" t="s">
        <v>181</v>
      </c>
      <c r="B11" s="279" t="s">
        <v>182</v>
      </c>
      <c r="C11" s="280"/>
      <c r="D11" s="280"/>
      <c r="E11" s="280"/>
      <c r="F11" s="280"/>
    </row>
    <row r="12" spans="1:7" x14ac:dyDescent="0.25">
      <c r="A12" s="3" t="s">
        <v>178</v>
      </c>
      <c r="B12" s="3"/>
      <c r="C12" s="3"/>
      <c r="D12" s="3"/>
      <c r="E12" s="3"/>
      <c r="F12" s="3"/>
    </row>
    <row r="13" spans="1:7" x14ac:dyDescent="0.25">
      <c r="A13" s="3" t="s">
        <v>179</v>
      </c>
      <c r="B13" s="3"/>
      <c r="C13" s="3"/>
      <c r="D13" s="3"/>
      <c r="E13" s="3"/>
      <c r="F13" s="3"/>
    </row>
    <row r="14" spans="1:7" x14ac:dyDescent="0.25">
      <c r="A14" s="3" t="s">
        <v>180</v>
      </c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13" t="s">
        <v>183</v>
      </c>
      <c r="B16" s="279" t="s">
        <v>184</v>
      </c>
      <c r="C16" s="280"/>
      <c r="D16" s="280"/>
      <c r="E16" s="280"/>
      <c r="F16" s="280"/>
    </row>
    <row r="17" spans="1:6" x14ac:dyDescent="0.25">
      <c r="A17" s="3" t="s">
        <v>178</v>
      </c>
      <c r="B17" s="3"/>
      <c r="C17" s="3"/>
      <c r="D17" s="3"/>
      <c r="E17" s="3"/>
      <c r="F17" s="3"/>
    </row>
    <row r="18" spans="1:6" x14ac:dyDescent="0.25">
      <c r="A18" s="3" t="s">
        <v>179</v>
      </c>
      <c r="B18" s="3"/>
      <c r="C18" s="3"/>
      <c r="D18" s="3"/>
      <c r="E18" s="3"/>
      <c r="F18" s="3"/>
    </row>
    <row r="19" spans="1:6" x14ac:dyDescent="0.25">
      <c r="A19" s="3" t="s">
        <v>180</v>
      </c>
      <c r="B19" s="3"/>
      <c r="C19" s="3"/>
      <c r="D19" s="3"/>
      <c r="E19" s="3"/>
      <c r="F19" s="3"/>
    </row>
  </sheetData>
  <mergeCells count="4">
    <mergeCell ref="A2:G2"/>
    <mergeCell ref="B6:F6"/>
    <mergeCell ref="B11:F11"/>
    <mergeCell ref="B16:F16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 </vt:lpstr>
      <vt:lpstr>II</vt:lpstr>
      <vt:lpstr>III</vt:lpstr>
      <vt:lpstr>IV</vt:lpstr>
      <vt:lpstr>V </vt:lpstr>
      <vt:lpstr>VI</vt:lpstr>
      <vt:lpstr>VII</vt:lpstr>
      <vt:lpstr>'I '!Print_Area</vt:lpstr>
      <vt:lpstr>II!Print_Area</vt:lpstr>
      <vt:lpstr>III!Print_Area</vt:lpstr>
      <vt:lpstr>IV!Print_Area</vt:lpstr>
      <vt:lpstr>'V '!Print_Area</vt:lpstr>
      <vt:lpstr>VII!Print_Area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2020-08-10T07:09:47Z</dcterms:modified>
</cp:coreProperties>
</file>